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7395" activeTab="0"/>
  </bookViews>
  <sheets>
    <sheet name="700C" sheetId="1" r:id="rId1"/>
    <sheet name="26" sheetId="2" r:id="rId2"/>
    <sheet name="Rohloff" sheetId="3" r:id="rId3"/>
    <sheet name="29er" sheetId="4" r:id="rId4"/>
    <sheet name="Pinion" sheetId="5" r:id="rId5"/>
  </sheets>
  <definedNames>
    <definedName name="_xlnm.Print_Area" localSheetId="0">'700C'!$B$4:$J$27</definedName>
  </definedNames>
  <calcPr fullCalcOnLoad="1"/>
</workbook>
</file>

<file path=xl/sharedStrings.xml><?xml version="1.0" encoding="utf-8"?>
<sst xmlns="http://schemas.openxmlformats.org/spreadsheetml/2006/main" count="220" uniqueCount="78">
  <si>
    <t>Formula</t>
  </si>
  <si>
    <t>r =</t>
  </si>
  <si>
    <t xml:space="preserve"> </t>
  </si>
  <si>
    <t>TT =</t>
  </si>
  <si>
    <t>r x TT =</t>
  </si>
  <si>
    <t>Front</t>
  </si>
  <si>
    <t>Rear</t>
  </si>
  <si>
    <t>r</t>
  </si>
  <si>
    <t xml:space="preserve">Speed </t>
  </si>
  <si>
    <t>km/h</t>
  </si>
  <si>
    <t>700C</t>
  </si>
  <si>
    <t>er</t>
  </si>
  <si>
    <t>Gear</t>
  </si>
  <si>
    <t>Ratios</t>
  </si>
  <si>
    <t>Standard</t>
  </si>
  <si>
    <t>29 x 2.1</t>
  </si>
  <si>
    <t xml:space="preserve">  </t>
  </si>
  <si>
    <t>21 mm</t>
  </si>
  <si>
    <t>23 mm</t>
  </si>
  <si>
    <t>25 mm</t>
  </si>
  <si>
    <t>28 mm</t>
  </si>
  <si>
    <t>Pinion  28</t>
  </si>
  <si>
    <t>26 inch rim</t>
  </si>
  <si>
    <t>ratio 0.875</t>
  </si>
  <si>
    <t>26 inch</t>
  </si>
  <si>
    <t>r2</t>
  </si>
  <si>
    <t>Marchas e velocidades</t>
  </si>
  <si>
    <t>Frente</t>
  </si>
  <si>
    <t xml:space="preserve">Atras </t>
  </si>
  <si>
    <t xml:space="preserve">Aro 700C </t>
  </si>
  <si>
    <t xml:space="preserve">pneu </t>
  </si>
  <si>
    <t xml:space="preserve">32 mm </t>
  </si>
  <si>
    <t>53/39</t>
  </si>
  <si>
    <t>compacto</t>
  </si>
  <si>
    <t>50/34</t>
  </si>
  <si>
    <t>triplo</t>
  </si>
  <si>
    <t>52/42/30</t>
  </si>
  <si>
    <t>Aro 26</t>
  </si>
  <si>
    <t xml:space="preserve">rotação </t>
  </si>
  <si>
    <t>por minuto</t>
  </si>
  <si>
    <t>Aro 700C</t>
  </si>
  <si>
    <t xml:space="preserve">2,2 </t>
  </si>
  <si>
    <t xml:space="preserve">polegadas </t>
  </si>
  <si>
    <t>standard</t>
  </si>
  <si>
    <t>42/32/22</t>
  </si>
  <si>
    <t>polegadas</t>
  </si>
  <si>
    <t>2,1</t>
  </si>
  <si>
    <t xml:space="preserve">Velocidade </t>
  </si>
  <si>
    <t xml:space="preserve">pneus </t>
  </si>
  <si>
    <t>26x1,25</t>
  </si>
  <si>
    <t>26x1-3/8</t>
  </si>
  <si>
    <t>26x1,5</t>
  </si>
  <si>
    <t>26x1,75</t>
  </si>
  <si>
    <t>26x2,0</t>
  </si>
  <si>
    <t>26x2,1</t>
  </si>
  <si>
    <t>mm</t>
  </si>
  <si>
    <t xml:space="preserve">MTB </t>
  </si>
  <si>
    <t xml:space="preserve">Marchas/Distancias </t>
  </si>
  <si>
    <t>frente</t>
  </si>
  <si>
    <t xml:space="preserve">atras </t>
  </si>
  <si>
    <t>Rohloff</t>
  </si>
  <si>
    <t>Speedhub</t>
  </si>
  <si>
    <t>500/14</t>
  </si>
  <si>
    <t>XTR novo</t>
  </si>
  <si>
    <t>40/28</t>
  </si>
  <si>
    <t>26 pol.</t>
  </si>
  <si>
    <t>atras</t>
  </si>
  <si>
    <t>aro 26</t>
  </si>
  <si>
    <t>speed padrão</t>
  </si>
  <si>
    <t>rpm</t>
  </si>
  <si>
    <t>2r =</t>
  </si>
  <si>
    <r>
      <t>2</t>
    </r>
    <r>
      <rPr>
        <sz val="10"/>
        <rFont val="Calibri"/>
        <family val="2"/>
      </rPr>
      <t>¶*r</t>
    </r>
    <r>
      <rPr>
        <sz val="10"/>
        <rFont val="Arial"/>
        <family val="2"/>
      </rPr>
      <t>=</t>
    </r>
  </si>
  <si>
    <t>Circunferência =</t>
  </si>
  <si>
    <t>2¶*r</t>
  </si>
  <si>
    <t>¶ =</t>
  </si>
  <si>
    <t>Pneus</t>
  </si>
  <si>
    <t>Insira a rotação aqui para obter a velocidade:</t>
  </si>
  <si>
    <t>Pedivela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</si>
</sst>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"/>
    <numFmt numFmtId="185" formatCode="0.0000"/>
    <numFmt numFmtId="186" formatCode="0.000"/>
  </numFmts>
  <fonts count="4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4" xfId="0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33" borderId="23" xfId="0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21" xfId="0" applyNumberFormat="1" applyFont="1" applyFill="1" applyBorder="1" applyAlignment="1">
      <alignment/>
    </xf>
    <xf numFmtId="2" fontId="1" fillId="34" borderId="22" xfId="0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1" fontId="1" fillId="35" borderId="29" xfId="0" applyNumberFormat="1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186" fontId="1" fillId="33" borderId="11" xfId="0" applyNumberFormat="1" applyFont="1" applyFill="1" applyBorder="1" applyAlignment="1">
      <alignment/>
    </xf>
    <xf numFmtId="2" fontId="1" fillId="35" borderId="28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6" fontId="1" fillId="33" borderId="29" xfId="0" applyNumberFormat="1" applyFont="1" applyFill="1" applyBorder="1" applyAlignment="1">
      <alignment/>
    </xf>
    <xf numFmtId="2" fontId="1" fillId="35" borderId="24" xfId="0" applyNumberFormat="1" applyFont="1" applyFill="1" applyBorder="1" applyAlignment="1">
      <alignment/>
    </xf>
    <xf numFmtId="2" fontId="1" fillId="34" borderId="24" xfId="0" applyNumberFormat="1" applyFont="1" applyFill="1" applyBorder="1" applyAlignment="1">
      <alignment/>
    </xf>
    <xf numFmtId="2" fontId="1" fillId="34" borderId="32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185" fontId="1" fillId="0" borderId="0" xfId="0" applyNumberFormat="1" applyFont="1" applyAlignment="1">
      <alignment/>
    </xf>
    <xf numFmtId="0" fontId="0" fillId="33" borderId="0" xfId="0" applyFill="1" applyAlignment="1">
      <alignment/>
    </xf>
    <xf numFmtId="186" fontId="1" fillId="33" borderId="25" xfId="0" applyNumberFormat="1" applyFont="1" applyFill="1" applyBorder="1" applyAlignment="1">
      <alignment/>
    </xf>
    <xf numFmtId="185" fontId="0" fillId="0" borderId="0" xfId="0" applyNumberFormat="1" applyFont="1" applyAlignment="1">
      <alignment/>
    </xf>
    <xf numFmtId="0" fontId="0" fillId="37" borderId="0" xfId="0" applyFill="1" applyAlignment="1">
      <alignment/>
    </xf>
    <xf numFmtId="0" fontId="1" fillId="34" borderId="0" xfId="0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5" fillId="37" borderId="27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0" fontId="1" fillId="37" borderId="0" xfId="0" applyFont="1" applyFill="1" applyAlignment="1">
      <alignment/>
    </xf>
    <xf numFmtId="0" fontId="5" fillId="37" borderId="0" xfId="0" applyFont="1" applyFill="1" applyAlignment="1">
      <alignment/>
    </xf>
    <xf numFmtId="20" fontId="0" fillId="0" borderId="0" xfId="0" applyNumberFormat="1" applyFont="1" applyAlignment="1">
      <alignment/>
    </xf>
    <xf numFmtId="0" fontId="5" fillId="38" borderId="32" xfId="0" applyFont="1" applyFill="1" applyBorder="1" applyAlignment="1">
      <alignment/>
    </xf>
    <xf numFmtId="2" fontId="1" fillId="37" borderId="15" xfId="0" applyNumberFormat="1" applyFont="1" applyFill="1" applyBorder="1" applyAlignment="1">
      <alignment/>
    </xf>
    <xf numFmtId="2" fontId="1" fillId="37" borderId="33" xfId="0" applyNumberFormat="1" applyFont="1" applyFill="1" applyBorder="1" applyAlignment="1">
      <alignment/>
    </xf>
    <xf numFmtId="2" fontId="1" fillId="37" borderId="17" xfId="0" applyNumberFormat="1" applyFont="1" applyFill="1" applyBorder="1" applyAlignment="1">
      <alignment/>
    </xf>
    <xf numFmtId="2" fontId="1" fillId="37" borderId="20" xfId="0" applyNumberFormat="1" applyFont="1" applyFill="1" applyBorder="1" applyAlignment="1">
      <alignment/>
    </xf>
    <xf numFmtId="2" fontId="1" fillId="38" borderId="15" xfId="0" applyNumberFormat="1" applyFont="1" applyFill="1" applyBorder="1" applyAlignment="1">
      <alignment/>
    </xf>
    <xf numFmtId="0" fontId="0" fillId="39" borderId="15" xfId="0" applyFill="1" applyBorder="1" applyAlignment="1">
      <alignment/>
    </xf>
    <xf numFmtId="0" fontId="1" fillId="40" borderId="15" xfId="0" applyFont="1" applyFill="1" applyBorder="1" applyAlignment="1">
      <alignment/>
    </xf>
    <xf numFmtId="0" fontId="0" fillId="41" borderId="15" xfId="0" applyFill="1" applyBorder="1" applyAlignment="1">
      <alignment/>
    </xf>
    <xf numFmtId="2" fontId="1" fillId="39" borderId="15" xfId="0" applyNumberFormat="1" applyFont="1" applyFill="1" applyBorder="1" applyAlignment="1">
      <alignment/>
    </xf>
    <xf numFmtId="2" fontId="1" fillId="42" borderId="15" xfId="0" applyNumberFormat="1" applyFont="1" applyFill="1" applyBorder="1" applyAlignment="1">
      <alignment/>
    </xf>
    <xf numFmtId="2" fontId="1" fillId="42" borderId="22" xfId="0" applyNumberFormat="1" applyFont="1" applyFill="1" applyBorder="1" applyAlignment="1">
      <alignment/>
    </xf>
    <xf numFmtId="2" fontId="1" fillId="38" borderId="18" xfId="0" applyNumberFormat="1" applyFont="1" applyFill="1" applyBorder="1" applyAlignment="1">
      <alignment/>
    </xf>
    <xf numFmtId="0" fontId="5" fillId="38" borderId="25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2" fontId="1" fillId="37" borderId="31" xfId="0" applyNumberFormat="1" applyFont="1" applyFill="1" applyBorder="1" applyAlignment="1">
      <alignment/>
    </xf>
    <xf numFmtId="2" fontId="1" fillId="34" borderId="34" xfId="0" applyNumberFormat="1" applyFont="1" applyFill="1" applyBorder="1" applyAlignment="1">
      <alignment/>
    </xf>
    <xf numFmtId="2" fontId="1" fillId="34" borderId="35" xfId="0" applyNumberFormat="1" applyFont="1" applyFill="1" applyBorder="1" applyAlignment="1">
      <alignment/>
    </xf>
    <xf numFmtId="2" fontId="1" fillId="34" borderId="36" xfId="0" applyNumberFormat="1" applyFont="1" applyFill="1" applyBorder="1" applyAlignment="1">
      <alignment/>
    </xf>
    <xf numFmtId="2" fontId="1" fillId="34" borderId="37" xfId="0" applyNumberFormat="1" applyFont="1" applyFill="1" applyBorder="1" applyAlignment="1">
      <alignment/>
    </xf>
    <xf numFmtId="2" fontId="1" fillId="34" borderId="38" xfId="0" applyNumberFormat="1" applyFont="1" applyFill="1" applyBorder="1" applyAlignment="1">
      <alignment/>
    </xf>
    <xf numFmtId="2" fontId="1" fillId="37" borderId="35" xfId="0" applyNumberFormat="1" applyFont="1" applyFill="1" applyBorder="1" applyAlignment="1">
      <alignment/>
    </xf>
    <xf numFmtId="0" fontId="5" fillId="38" borderId="27" xfId="0" applyFont="1" applyFill="1" applyBorder="1" applyAlignment="1">
      <alignment/>
    </xf>
    <xf numFmtId="0" fontId="1" fillId="38" borderId="31" xfId="0" applyFont="1" applyFill="1" applyBorder="1" applyAlignment="1">
      <alignment/>
    </xf>
    <xf numFmtId="0" fontId="1" fillId="38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2" fontId="1" fillId="38" borderId="39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42" borderId="25" xfId="0" applyFont="1" applyFill="1" applyBorder="1" applyAlignment="1">
      <alignment/>
    </xf>
    <xf numFmtId="0" fontId="1" fillId="42" borderId="29" xfId="0" applyFont="1" applyFill="1" applyBorder="1" applyAlignment="1">
      <alignment/>
    </xf>
    <xf numFmtId="0" fontId="0" fillId="42" borderId="0" xfId="0" applyFill="1" applyAlignment="1">
      <alignment/>
    </xf>
    <xf numFmtId="0" fontId="5" fillId="42" borderId="27" xfId="0" applyFont="1" applyFill="1" applyBorder="1" applyAlignment="1">
      <alignment/>
    </xf>
    <xf numFmtId="0" fontId="1" fillId="42" borderId="31" xfId="0" applyFont="1" applyFill="1" applyBorder="1" applyAlignment="1">
      <alignment/>
    </xf>
    <xf numFmtId="186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3" fillId="33" borderId="24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3" fillId="40" borderId="26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41" borderId="25" xfId="0" applyFont="1" applyFill="1" applyBorder="1" applyAlignment="1">
      <alignment/>
    </xf>
    <xf numFmtId="0" fontId="3" fillId="40" borderId="27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3" fillId="40" borderId="2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0" fillId="39" borderId="29" xfId="0" applyNumberFormat="1" applyFont="1" applyFill="1" applyBorder="1" applyAlignment="1">
      <alignment/>
    </xf>
    <xf numFmtId="0" fontId="0" fillId="40" borderId="30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41" borderId="29" xfId="0" applyFont="1" applyFill="1" applyBorder="1" applyAlignment="1">
      <alignment/>
    </xf>
    <xf numFmtId="0" fontId="0" fillId="40" borderId="31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40" borderId="2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7" borderId="17" xfId="0" applyNumberFormat="1" applyFont="1" applyFill="1" applyBorder="1" applyAlignment="1">
      <alignment/>
    </xf>
    <xf numFmtId="2" fontId="0" fillId="37" borderId="13" xfId="0" applyNumberFormat="1" applyFont="1" applyFill="1" applyBorder="1" applyAlignment="1">
      <alignment/>
    </xf>
    <xf numFmtId="2" fontId="0" fillId="34" borderId="40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34" borderId="15" xfId="0" applyNumberFormat="1" applyFont="1" applyFill="1" applyBorder="1" applyAlignment="1">
      <alignment/>
    </xf>
    <xf numFmtId="2" fontId="0" fillId="37" borderId="15" xfId="0" applyNumberFormat="1" applyFont="1" applyFill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42" borderId="15" xfId="0" applyNumberFormat="1" applyFont="1" applyFill="1" applyBorder="1" applyAlignment="1">
      <alignment/>
    </xf>
    <xf numFmtId="2" fontId="0" fillId="40" borderId="15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2" fontId="0" fillId="38" borderId="18" xfId="0" applyNumberFormat="1" applyFont="1" applyFill="1" applyBorder="1" applyAlignment="1">
      <alignment/>
    </xf>
    <xf numFmtId="2" fontId="0" fillId="38" borderId="15" xfId="0" applyNumberFormat="1" applyFont="1" applyFill="1" applyBorder="1" applyAlignment="1">
      <alignment/>
    </xf>
    <xf numFmtId="2" fontId="0" fillId="41" borderId="15" xfId="0" applyNumberFormat="1" applyFont="1" applyFill="1" applyBorder="1" applyAlignment="1">
      <alignment/>
    </xf>
    <xf numFmtId="2" fontId="0" fillId="42" borderId="22" xfId="0" applyNumberFormat="1" applyFont="1" applyFill="1" applyBorder="1" applyAlignment="1">
      <alignment/>
    </xf>
    <xf numFmtId="2" fontId="0" fillId="37" borderId="18" xfId="0" applyNumberFormat="1" applyFont="1" applyFill="1" applyBorder="1" applyAlignment="1">
      <alignment/>
    </xf>
    <xf numFmtId="2" fontId="0" fillId="40" borderId="22" xfId="0" applyNumberFormat="1" applyFont="1" applyFill="1" applyBorder="1" applyAlignment="1">
      <alignment/>
    </xf>
    <xf numFmtId="2" fontId="0" fillId="43" borderId="18" xfId="0" applyNumberFormat="1" applyFont="1" applyFill="1" applyBorder="1" applyAlignment="1">
      <alignment/>
    </xf>
    <xf numFmtId="2" fontId="0" fillId="43" borderId="15" xfId="0" applyNumberFormat="1" applyFont="1" applyFill="1" applyBorder="1" applyAlignment="1">
      <alignment/>
    </xf>
    <xf numFmtId="2" fontId="0" fillId="38" borderId="22" xfId="0" applyNumberFormat="1" applyFont="1" applyFill="1" applyBorder="1" applyAlignment="1">
      <alignment/>
    </xf>
    <xf numFmtId="2" fontId="0" fillId="44" borderId="18" xfId="0" applyNumberFormat="1" applyFont="1" applyFill="1" applyBorder="1" applyAlignment="1">
      <alignment/>
    </xf>
    <xf numFmtId="2" fontId="0" fillId="44" borderId="15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4" borderId="19" xfId="0" applyNumberFormat="1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2" fontId="0" fillId="37" borderId="20" xfId="0" applyNumberFormat="1" applyFont="1" applyFill="1" applyBorder="1" applyAlignment="1">
      <alignment/>
    </xf>
    <xf numFmtId="2" fontId="0" fillId="34" borderId="39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8" borderId="41" xfId="0" applyFont="1" applyFill="1" applyBorder="1" applyAlignment="1">
      <alignment/>
    </xf>
    <xf numFmtId="0" fontId="3" fillId="38" borderId="32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45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37" borderId="46" xfId="0" applyNumberFormat="1" applyFont="1" applyFill="1" applyBorder="1" applyAlignment="1">
      <alignment/>
    </xf>
    <xf numFmtId="2" fontId="0" fillId="37" borderId="47" xfId="0" applyNumberFormat="1" applyFont="1" applyFill="1" applyBorder="1" applyAlignment="1">
      <alignment/>
    </xf>
    <xf numFmtId="2" fontId="0" fillId="37" borderId="33" xfId="0" applyNumberFormat="1" applyFont="1" applyFill="1" applyBorder="1" applyAlignment="1">
      <alignment/>
    </xf>
    <xf numFmtId="2" fontId="0" fillId="37" borderId="48" xfId="0" applyNumberFormat="1" applyFont="1" applyFill="1" applyBorder="1" applyAlignment="1">
      <alignment/>
    </xf>
    <xf numFmtId="2" fontId="0" fillId="37" borderId="49" xfId="0" applyNumberFormat="1" applyFont="1" applyFill="1" applyBorder="1" applyAlignment="1">
      <alignment/>
    </xf>
    <xf numFmtId="2" fontId="0" fillId="42" borderId="46" xfId="0" applyNumberFormat="1" applyFont="1" applyFill="1" applyBorder="1" applyAlignment="1">
      <alignment/>
    </xf>
    <xf numFmtId="2" fontId="0" fillId="38" borderId="46" xfId="0" applyNumberFormat="1" applyFont="1" applyFill="1" applyBorder="1" applyAlignment="1">
      <alignment/>
    </xf>
    <xf numFmtId="2" fontId="0" fillId="40" borderId="46" xfId="0" applyNumberFormat="1" applyFont="1" applyFill="1" applyBorder="1" applyAlignment="1">
      <alignment/>
    </xf>
    <xf numFmtId="2" fontId="0" fillId="42" borderId="33" xfId="0" applyNumberFormat="1" applyFont="1" applyFill="1" applyBorder="1" applyAlignment="1">
      <alignment/>
    </xf>
    <xf numFmtId="2" fontId="0" fillId="38" borderId="47" xfId="0" applyNumberFormat="1" applyFont="1" applyFill="1" applyBorder="1" applyAlignment="1">
      <alignment/>
    </xf>
    <xf numFmtId="2" fontId="0" fillId="42" borderId="49" xfId="0" applyNumberFormat="1" applyFont="1" applyFill="1" applyBorder="1" applyAlignment="1">
      <alignment/>
    </xf>
    <xf numFmtId="2" fontId="0" fillId="38" borderId="33" xfId="0" applyNumberFormat="1" applyFont="1" applyFill="1" applyBorder="1" applyAlignment="1">
      <alignment/>
    </xf>
    <xf numFmtId="2" fontId="0" fillId="40" borderId="33" xfId="0" applyNumberFormat="1" applyFont="1" applyFill="1" applyBorder="1" applyAlignment="1">
      <alignment/>
    </xf>
    <xf numFmtId="2" fontId="0" fillId="38" borderId="48" xfId="0" applyNumberFormat="1" applyFont="1" applyFill="1" applyBorder="1" applyAlignment="1">
      <alignment/>
    </xf>
    <xf numFmtId="2" fontId="0" fillId="40" borderId="49" xfId="0" applyNumberFormat="1" applyFont="1" applyFill="1" applyBorder="1" applyAlignment="1">
      <alignment/>
    </xf>
    <xf numFmtId="2" fontId="0" fillId="42" borderId="44" xfId="0" applyNumberFormat="1" applyFont="1" applyFill="1" applyBorder="1" applyAlignment="1">
      <alignment/>
    </xf>
    <xf numFmtId="2" fontId="0" fillId="40" borderId="44" xfId="0" applyNumberFormat="1" applyFont="1" applyFill="1" applyBorder="1" applyAlignment="1">
      <alignment/>
    </xf>
    <xf numFmtId="2" fontId="0" fillId="43" borderId="46" xfId="0" applyNumberFormat="1" applyFont="1" applyFill="1" applyBorder="1" applyAlignment="1">
      <alignment/>
    </xf>
    <xf numFmtId="2" fontId="0" fillId="43" borderId="47" xfId="0" applyNumberFormat="1" applyFont="1" applyFill="1" applyBorder="1" applyAlignment="1">
      <alignment/>
    </xf>
    <xf numFmtId="2" fontId="0" fillId="43" borderId="33" xfId="0" applyNumberFormat="1" applyFont="1" applyFill="1" applyBorder="1" applyAlignment="1">
      <alignment/>
    </xf>
    <xf numFmtId="2" fontId="0" fillId="43" borderId="48" xfId="0" applyNumberFormat="1" applyFont="1" applyFill="1" applyBorder="1" applyAlignment="1">
      <alignment/>
    </xf>
    <xf numFmtId="2" fontId="0" fillId="38" borderId="49" xfId="0" applyNumberFormat="1" applyFont="1" applyFill="1" applyBorder="1" applyAlignment="1">
      <alignment/>
    </xf>
    <xf numFmtId="2" fontId="0" fillId="38" borderId="44" xfId="0" applyNumberFormat="1" applyFont="1" applyFill="1" applyBorder="1" applyAlignment="1">
      <alignment/>
    </xf>
    <xf numFmtId="2" fontId="0" fillId="44" borderId="46" xfId="0" applyNumberFormat="1" applyFont="1" applyFill="1" applyBorder="1" applyAlignment="1">
      <alignment/>
    </xf>
    <xf numFmtId="2" fontId="0" fillId="44" borderId="47" xfId="0" applyNumberFormat="1" applyFont="1" applyFill="1" applyBorder="1" applyAlignment="1">
      <alignment/>
    </xf>
    <xf numFmtId="2" fontId="0" fillId="44" borderId="33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2" fontId="0" fillId="34" borderId="51" xfId="0" applyNumberFormat="1" applyFont="1" applyFill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37" borderId="15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0" fillId="34" borderId="46" xfId="0" applyFont="1" applyFill="1" applyBorder="1" applyAlignment="1">
      <alignment horizontal="left"/>
    </xf>
    <xf numFmtId="0" fontId="0" fillId="34" borderId="48" xfId="0" applyFont="1" applyFill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1" fillId="37" borderId="15" xfId="0" applyFont="1" applyFill="1" applyBorder="1" applyAlignment="1">
      <alignment horizont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38" borderId="0" xfId="0" applyFont="1" applyFill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4" width="7.7109375" style="0" customWidth="1"/>
    <col min="5" max="5" width="7.8515625" style="0" customWidth="1"/>
    <col min="6" max="15" width="7.7109375" style="0" customWidth="1"/>
  </cols>
  <sheetData>
    <row r="1" spans="2:10" ht="15">
      <c r="B1" s="1" t="s">
        <v>26</v>
      </c>
      <c r="C1" s="1"/>
      <c r="D1" s="1"/>
      <c r="E1" s="1"/>
      <c r="F1" s="1"/>
      <c r="G1" s="1"/>
      <c r="H1" s="1"/>
      <c r="I1" s="1"/>
      <c r="J1" s="1"/>
    </row>
    <row r="2" spans="2:10" ht="18">
      <c r="B2" s="1"/>
      <c r="C2" s="4"/>
      <c r="D2" s="1"/>
      <c r="E2" s="1"/>
      <c r="F2" s="1"/>
      <c r="G2" s="1"/>
      <c r="H2" s="1"/>
      <c r="I2" s="1"/>
      <c r="J2" s="68"/>
    </row>
    <row r="3" spans="2:10" ht="18">
      <c r="B3" s="1"/>
      <c r="C3" s="4"/>
      <c r="G3" s="1"/>
      <c r="H3" s="1"/>
      <c r="I3" s="1"/>
      <c r="J3" s="1"/>
    </row>
    <row r="4" spans="2:10" ht="18.75" thickBot="1">
      <c r="B4" s="4" t="s">
        <v>29</v>
      </c>
      <c r="D4" s="4" t="s">
        <v>2</v>
      </c>
      <c r="E4" s="4"/>
      <c r="F4" s="4"/>
      <c r="G4" s="4"/>
      <c r="H4" s="4"/>
      <c r="I4" s="4"/>
      <c r="J4" s="4"/>
    </row>
    <row r="5" spans="2:15" ht="13.5" thickBot="1">
      <c r="B5" s="109" t="s">
        <v>27</v>
      </c>
      <c r="C5" s="110">
        <v>53</v>
      </c>
      <c r="D5" s="111">
        <v>52</v>
      </c>
      <c r="E5" s="112">
        <v>51</v>
      </c>
      <c r="F5" s="113">
        <v>50</v>
      </c>
      <c r="G5" s="112">
        <v>48</v>
      </c>
      <c r="H5" s="112">
        <v>46</v>
      </c>
      <c r="I5" s="112">
        <v>44</v>
      </c>
      <c r="J5" s="114">
        <v>42</v>
      </c>
      <c r="K5" s="110">
        <v>39</v>
      </c>
      <c r="L5" s="115">
        <v>36</v>
      </c>
      <c r="M5" s="113">
        <v>34</v>
      </c>
      <c r="N5" s="115">
        <v>32</v>
      </c>
      <c r="O5" s="116">
        <v>30</v>
      </c>
    </row>
    <row r="6" spans="2:15" ht="13.5" thickBot="1">
      <c r="B6" s="117" t="s">
        <v>28</v>
      </c>
      <c r="C6" s="118" t="s">
        <v>2</v>
      </c>
      <c r="D6" s="119"/>
      <c r="E6" s="120"/>
      <c r="F6" s="121"/>
      <c r="G6" s="120"/>
      <c r="H6" s="120"/>
      <c r="I6" s="120"/>
      <c r="J6" s="122"/>
      <c r="K6" s="123"/>
      <c r="L6" s="124" t="s">
        <v>2</v>
      </c>
      <c r="M6" s="121"/>
      <c r="N6" s="125"/>
      <c r="O6" s="126" t="s">
        <v>2</v>
      </c>
    </row>
    <row r="7" spans="2:15" ht="12.75">
      <c r="B7" s="127">
        <v>36</v>
      </c>
      <c r="C7" s="128">
        <f>($C$5/$B7)*$C$34</f>
        <v>3.094174803333334</v>
      </c>
      <c r="D7" s="129">
        <f>($D$5/$B7)*$C$34</f>
        <v>3.035794146666667</v>
      </c>
      <c r="E7" s="129">
        <f>($E$5/$B7)*$C$34</f>
        <v>2.9774134900000004</v>
      </c>
      <c r="F7" s="130">
        <f>($F$5/$B7)*$C$34</f>
        <v>2.9190328333333335</v>
      </c>
      <c r="G7" s="131">
        <f>($G$5/$B7)*$C$34</f>
        <v>2.80227152</v>
      </c>
      <c r="H7" s="131">
        <f>($H$5/$B7)*$C$34</f>
        <v>2.6855102066666667</v>
      </c>
      <c r="I7" s="131">
        <f>($I$5/$B7)*$C$34</f>
        <v>2.568748893333334</v>
      </c>
      <c r="J7" s="131">
        <f>($J$5/$B7)*$C$34</f>
        <v>2.4519875800000004</v>
      </c>
      <c r="K7" s="131">
        <f>($K$5/$B7)*$C$34</f>
        <v>2.27684561</v>
      </c>
      <c r="L7" s="131">
        <f>($L$5/$B7)*$C$34</f>
        <v>2.10170364</v>
      </c>
      <c r="M7" s="132">
        <f>($M$5/$B7)*$C$34</f>
        <v>1.9849423266666668</v>
      </c>
      <c r="N7" s="132">
        <f>($N$5/$B7)*$C$34</f>
        <v>1.8681810133333334</v>
      </c>
      <c r="O7" s="133">
        <f>($O$5/$B7)*$C$34</f>
        <v>1.7514197000000002</v>
      </c>
    </row>
    <row r="8" spans="2:15" ht="12.75">
      <c r="B8" s="127">
        <v>34</v>
      </c>
      <c r="C8" s="134">
        <f>($C$5/$B8)*$C$34</f>
        <v>3.276185085882353</v>
      </c>
      <c r="D8" s="135">
        <f>($D$5/$B8)*$C$34</f>
        <v>3.2143702729411765</v>
      </c>
      <c r="E8" s="135">
        <f>($E$5/$B8)*$C$34</f>
        <v>3.1525554600000003</v>
      </c>
      <c r="F8" s="136">
        <f>($F$5/$B8)*$C$34</f>
        <v>3.090740647058824</v>
      </c>
      <c r="G8" s="137">
        <f>($G$5/$B8)*$C$34</f>
        <v>2.967111021176471</v>
      </c>
      <c r="H8" s="137">
        <f>($H$5/$B8)*$C$34</f>
        <v>2.843481395294118</v>
      </c>
      <c r="I8" s="137">
        <f>($I$5/$B8)*$C$34</f>
        <v>2.719851769411765</v>
      </c>
      <c r="J8" s="137">
        <f>($J$5/$B8)*$C$34</f>
        <v>2.596222143529412</v>
      </c>
      <c r="K8" s="137">
        <f>($K$5/$B8)*$C$34</f>
        <v>2.4107777047058825</v>
      </c>
      <c r="L8" s="137">
        <f>($L$5/$B8)*$C$34</f>
        <v>2.225333265882353</v>
      </c>
      <c r="M8" s="137">
        <f>($M$5/$B8)*$C$34</f>
        <v>2.10170364</v>
      </c>
      <c r="N8" s="136">
        <f>($N$5/$B8)*$C$34</f>
        <v>1.9780740141176472</v>
      </c>
      <c r="O8" s="138">
        <f>($O$5/$B8)*$C$34</f>
        <v>1.8544443882352943</v>
      </c>
    </row>
    <row r="9" spans="2:18" ht="12.75">
      <c r="B9" s="127">
        <v>32</v>
      </c>
      <c r="C9" s="134">
        <f>($C$5/$B9)*$C$34</f>
        <v>3.4809466537500002</v>
      </c>
      <c r="D9" s="135">
        <f>($D$5/$B9)*$C$34</f>
        <v>3.4152684150000003</v>
      </c>
      <c r="E9" s="135">
        <f>($E$5/$B9)*$C$34</f>
        <v>3.3495901762500004</v>
      </c>
      <c r="F9" s="136">
        <f>($F$5/$B9)*$C$34</f>
        <v>3.2839119375</v>
      </c>
      <c r="G9" s="137">
        <f>($G$5/$B9)*$C$34</f>
        <v>3.1525554600000003</v>
      </c>
      <c r="H9" s="137">
        <f>($H$5/$B9)*$C$34</f>
        <v>3.0211989825000005</v>
      </c>
      <c r="I9" s="137">
        <f>($I$5/$B9)*$C$34</f>
        <v>2.8898425050000003</v>
      </c>
      <c r="J9" s="137">
        <f>($J$5/$B9)*$C$34</f>
        <v>2.7584860275</v>
      </c>
      <c r="K9" s="137">
        <f>($K$5/$B9)*$C$34</f>
        <v>2.5614513112500004</v>
      </c>
      <c r="L9" s="137">
        <f>($L$5/$B9)*$C$34</f>
        <v>2.3644165950000002</v>
      </c>
      <c r="M9" s="137">
        <f>($M$5/$B9)*$C$34</f>
        <v>2.2330601175</v>
      </c>
      <c r="N9" s="136">
        <f>($N$5/$B9)*$C$34</f>
        <v>2.10170364</v>
      </c>
      <c r="O9" s="138">
        <f>($O$5/$B9)*$C$34</f>
        <v>1.9703471625000002</v>
      </c>
      <c r="R9" s="62"/>
    </row>
    <row r="10" spans="2:15" ht="12.75">
      <c r="B10" s="127">
        <v>30</v>
      </c>
      <c r="C10" s="134">
        <f>($C$5/$B10)*$C$34</f>
        <v>3.713009764</v>
      </c>
      <c r="D10" s="135">
        <f>($D$5/$B10)*$C$34</f>
        <v>3.6429529760000006</v>
      </c>
      <c r="E10" s="135">
        <f>($E$5/$B10)*$C$34</f>
        <v>3.572896188</v>
      </c>
      <c r="F10" s="136">
        <f>($F$5/$B10)*$C$34</f>
        <v>3.5028394000000005</v>
      </c>
      <c r="G10" s="137">
        <f>($G$5/$B10)*$C$34</f>
        <v>3.3627258240000004</v>
      </c>
      <c r="H10" s="137">
        <f>($H$5/$B10)*$C$34</f>
        <v>3.2226122480000003</v>
      </c>
      <c r="I10" s="137">
        <f>($I$5/$B10)*$C$34</f>
        <v>3.0824986720000003</v>
      </c>
      <c r="J10" s="139">
        <f>($J$5/$B10)*$C$34</f>
        <v>2.942385096</v>
      </c>
      <c r="K10" s="137">
        <f>($K$5/$B10)*$C$34</f>
        <v>2.7322147320000005</v>
      </c>
      <c r="L10" s="137">
        <f>($L$5/$B10)*$C$34</f>
        <v>2.522044368</v>
      </c>
      <c r="M10" s="137">
        <f>($M$5/$B10)*$C$34</f>
        <v>2.3819307920000004</v>
      </c>
      <c r="N10" s="136">
        <f>($N$5/$B10)*$C$34</f>
        <v>2.2418172160000003</v>
      </c>
      <c r="O10" s="138">
        <f>($O$5/$B10)*$C$34</f>
        <v>2.10170364</v>
      </c>
    </row>
    <row r="11" spans="2:15" ht="12.75">
      <c r="B11" s="127">
        <v>28</v>
      </c>
      <c r="C11" s="134">
        <f>($C$5/$B11)*$C$34</f>
        <v>3.9782247471428573</v>
      </c>
      <c r="D11" s="135">
        <f>($D$5/$B11)*$C$34</f>
        <v>3.9031639028571434</v>
      </c>
      <c r="E11" s="135">
        <f>($E$5/$B11)*$C$34</f>
        <v>3.828103058571429</v>
      </c>
      <c r="F11" s="136">
        <f>($F$5/$B11)*$C$34</f>
        <v>3.7530422142857147</v>
      </c>
      <c r="G11" s="137">
        <f>($G$5/$B11)*$C$34</f>
        <v>3.602920525714286</v>
      </c>
      <c r="H11" s="137">
        <f>($H$5/$B11)*$C$34</f>
        <v>3.4527988371428573</v>
      </c>
      <c r="I11" s="137">
        <f>($I$5/$B11)*$C$34</f>
        <v>3.302677148571429</v>
      </c>
      <c r="J11" s="140">
        <f>($J$5/$B11)*$C$34</f>
        <v>3.1525554600000003</v>
      </c>
      <c r="K11" s="139">
        <f>($K$5/$B11)*$C$34</f>
        <v>2.9273729271428572</v>
      </c>
      <c r="L11" s="137">
        <f>($L$5/$B11)*$C$34</f>
        <v>2.7021903942857146</v>
      </c>
      <c r="M11" s="137">
        <f>($M$5/$B11)*$C$34</f>
        <v>2.552068705714286</v>
      </c>
      <c r="N11" s="136">
        <f>($N$5/$B11)*$C$34</f>
        <v>2.401947017142857</v>
      </c>
      <c r="O11" s="138">
        <f>($O$5/$B11)*$C$34</f>
        <v>2.251825328571429</v>
      </c>
    </row>
    <row r="12" spans="2:15" ht="12.75">
      <c r="B12" s="127">
        <v>27</v>
      </c>
      <c r="C12" s="141">
        <f>($C$5/$B12)*$C$34</f>
        <v>4.125566404444445</v>
      </c>
      <c r="D12" s="136">
        <f>($D$5/B12)*$C$34</f>
        <v>4.047725528888889</v>
      </c>
      <c r="E12" s="136">
        <f>($E$5/$B12)*$C$34</f>
        <v>3.9698846533333336</v>
      </c>
      <c r="F12" s="136">
        <f>($F$5/$B12)*$C$34</f>
        <v>3.8920437777777783</v>
      </c>
      <c r="G12" s="137">
        <f>($G$5/$B12)*$C$34</f>
        <v>3.736362026666667</v>
      </c>
      <c r="H12" s="137">
        <f>($H$5/$B12)*$C$34</f>
        <v>3.580680275555556</v>
      </c>
      <c r="I12" s="137">
        <f>($I$5/$B12)*$C$34</f>
        <v>3.4249985244444447</v>
      </c>
      <c r="J12" s="137">
        <f>($J$5/$B12)*$C$34</f>
        <v>3.2693167733333337</v>
      </c>
      <c r="K12" s="137">
        <f>($K$5/$B12)*$C$34</f>
        <v>3.035794146666667</v>
      </c>
      <c r="L12" s="137">
        <f>($L$5/$B12)*$C$34</f>
        <v>2.80227152</v>
      </c>
      <c r="M12" s="137">
        <f>($M$5/$B12)*$C$34</f>
        <v>2.646589768888889</v>
      </c>
      <c r="N12" s="136">
        <f>($N$5/$B12)*$C$34</f>
        <v>2.490908017777778</v>
      </c>
      <c r="O12" s="138">
        <f>($O$5/$B12)*$C$34</f>
        <v>2.335226266666667</v>
      </c>
    </row>
    <row r="13" spans="2:15" ht="12.75">
      <c r="B13" s="127">
        <v>26</v>
      </c>
      <c r="C13" s="142">
        <f>($C$5/$B13)*$C$34</f>
        <v>4.284242035384615</v>
      </c>
      <c r="D13" s="143">
        <f>($D$5/B13)*$C$34</f>
        <v>4.20340728</v>
      </c>
      <c r="E13" s="143">
        <f>($E$5/$B13)*$C$34</f>
        <v>4.122572524615385</v>
      </c>
      <c r="F13" s="136">
        <f>($F$5/$B13)*$C$34</f>
        <v>4.04173776923077</v>
      </c>
      <c r="G13" s="137">
        <f>($G$5/$B13)*$C$34</f>
        <v>3.880068258461539</v>
      </c>
      <c r="H13" s="137">
        <f>($H$5/$B13)*$C$34</f>
        <v>3.7183987476923077</v>
      </c>
      <c r="I13" s="137">
        <f>($I$5/$B13)*$C$34</f>
        <v>3.5567292369230774</v>
      </c>
      <c r="J13" s="137">
        <f>($J$5/$B13)*$C$34</f>
        <v>3.3950597261538467</v>
      </c>
      <c r="K13" s="140">
        <f>($K$5/$B13)*$C$34</f>
        <v>3.1525554600000003</v>
      </c>
      <c r="L13" s="139">
        <f>($L$5/$B13)*$C$34</f>
        <v>2.910051193846154</v>
      </c>
      <c r="M13" s="136">
        <f>($M$5/$B13)*$C$34</f>
        <v>2.748381683076923</v>
      </c>
      <c r="N13" s="136">
        <f>($N$5/$B13)*$C$34</f>
        <v>2.586712172307693</v>
      </c>
      <c r="O13" s="138">
        <f>($O$5/$B13)*$C$34</f>
        <v>2.4250426615384617</v>
      </c>
    </row>
    <row r="14" spans="2:15" ht="12.75">
      <c r="B14" s="127">
        <v>25</v>
      </c>
      <c r="C14" s="141">
        <f>($C$5/$B14)*$C$34</f>
        <v>4.455611716800001</v>
      </c>
      <c r="D14" s="137">
        <f>($D$5/B14)*$C$34</f>
        <v>4.3715435712</v>
      </c>
      <c r="E14" s="143">
        <f>($E$5/$B14)*$C$34</f>
        <v>4.2874754256</v>
      </c>
      <c r="F14" s="143">
        <f>($F$5/$B14)*$C$34</f>
        <v>4.20340728</v>
      </c>
      <c r="G14" s="137">
        <f>($G$5/$B14)*$C$34</f>
        <v>4.035270988800001</v>
      </c>
      <c r="H14" s="137">
        <f>($H$5/$B14)*$C$34</f>
        <v>3.8671346976000005</v>
      </c>
      <c r="I14" s="137">
        <f>($I$5/$B14)*$C$34</f>
        <v>3.6989984064000003</v>
      </c>
      <c r="J14" s="137">
        <f>($J$5/$B14)*$C$34</f>
        <v>3.5308621152</v>
      </c>
      <c r="K14" s="137">
        <f>($K$5/$B14)*$C$34</f>
        <v>3.2786576784000006</v>
      </c>
      <c r="L14" s="137">
        <f>($L$5/$B14)*$C$34</f>
        <v>3.0264532416</v>
      </c>
      <c r="M14" s="139">
        <f>($M$5/$B14)*$C$34</f>
        <v>2.8583169504000003</v>
      </c>
      <c r="N14" s="136">
        <f>($N$5/$B14)*$C$34</f>
        <v>2.6901806592</v>
      </c>
      <c r="O14" s="138">
        <f>($O$5/$B14)*$C$34</f>
        <v>2.522044368</v>
      </c>
    </row>
    <row r="15" spans="2:15" ht="12.75">
      <c r="B15" s="127">
        <v>24</v>
      </c>
      <c r="C15" s="141">
        <f>($C$5/$B15)*$C$34</f>
        <v>4.641262205000001</v>
      </c>
      <c r="D15" s="137">
        <f>($D$5/B15)*$C$34</f>
        <v>4.55369122</v>
      </c>
      <c r="E15" s="137">
        <f>($E$5/$B15)*$C$34</f>
        <v>4.466120235</v>
      </c>
      <c r="F15" s="137">
        <f>($F$5/$B15)*$C$34</f>
        <v>4.378549250000001</v>
      </c>
      <c r="G15" s="143">
        <f>($G$5/$B15)*$C$34</f>
        <v>4.20340728</v>
      </c>
      <c r="H15" s="137">
        <f>($H$5/$B15)*$C$34</f>
        <v>4.028265310000001</v>
      </c>
      <c r="I15" s="137">
        <f>($I$5/$B15)*$C$34</f>
        <v>3.8531233400000002</v>
      </c>
      <c r="J15" s="137">
        <f>($J$5/$B15)*$C$34</f>
        <v>3.6779813700000004</v>
      </c>
      <c r="K15" s="137">
        <f>($K$5/$B15)*$C$34</f>
        <v>3.4152684150000003</v>
      </c>
      <c r="L15" s="140">
        <f>($L$5/$B15)*$C$34</f>
        <v>3.1525554600000003</v>
      </c>
      <c r="M15" s="137">
        <f>($M$5/$B15)*$C$34</f>
        <v>2.9774134900000004</v>
      </c>
      <c r="N15" s="136">
        <f>($N$5/$B15)*$C$34</f>
        <v>2.80227152</v>
      </c>
      <c r="O15" s="138">
        <f>($O$5/$B15)*$C$34</f>
        <v>2.6271295500000003</v>
      </c>
    </row>
    <row r="16" spans="2:15" ht="12.75">
      <c r="B16" s="127">
        <v>23</v>
      </c>
      <c r="C16" s="141">
        <f>($C$5/$B16)*$C$34</f>
        <v>4.843056213913044</v>
      </c>
      <c r="D16" s="137">
        <f>($D$5/B16)*$C$34</f>
        <v>4.7516777947826085</v>
      </c>
      <c r="E16" s="137">
        <f>($E$5/$B16)*$C$34</f>
        <v>4.6602993756521744</v>
      </c>
      <c r="F16" s="137">
        <f>($F$5/$B16)*$C$34</f>
        <v>4.5689209565217395</v>
      </c>
      <c r="G16" s="137">
        <f>($G$5/$B16)*$C$34</f>
        <v>4.3861641182608695</v>
      </c>
      <c r="H16" s="143">
        <f>($H$5/$B16)*$C$34</f>
        <v>4.20340728</v>
      </c>
      <c r="I16" s="137">
        <f>($I$5/$B16)*$C$34</f>
        <v>4.020650441739131</v>
      </c>
      <c r="J16" s="137">
        <f>($J$5/$B16)*$C$34</f>
        <v>3.837893603478261</v>
      </c>
      <c r="K16" s="137">
        <f>($K$5/$B16)*$C$34</f>
        <v>3.563758346086957</v>
      </c>
      <c r="L16" s="137">
        <f>($L$5/$B16)*$C$34</f>
        <v>3.289623088695653</v>
      </c>
      <c r="M16" s="140">
        <f>($M$5/$B16)*$C$34</f>
        <v>3.106866250434783</v>
      </c>
      <c r="N16" s="144">
        <f>($N$5/$B16)*$C$34</f>
        <v>2.9241094121739133</v>
      </c>
      <c r="O16" s="138">
        <f>($O$5/$B16)*$C$34</f>
        <v>2.7413525739130438</v>
      </c>
    </row>
    <row r="17" spans="2:15" ht="12.75">
      <c r="B17" s="127">
        <v>22</v>
      </c>
      <c r="C17" s="141">
        <f>($C$5/$B17)*$C$34</f>
        <v>5.063195132727273</v>
      </c>
      <c r="D17" s="137">
        <f>($D$5/B17)*$C$34</f>
        <v>4.96766314909091</v>
      </c>
      <c r="E17" s="137">
        <f>($E$5/$B17)*$C$34</f>
        <v>4.8721311654545465</v>
      </c>
      <c r="F17" s="137">
        <f>($F$5/$B17)*$C$34</f>
        <v>4.776599181818183</v>
      </c>
      <c r="G17" s="137">
        <f>($G$5/$B17)*$C$34</f>
        <v>4.585535214545454</v>
      </c>
      <c r="H17" s="137">
        <f>($H$5/$B17)*$C$34</f>
        <v>4.394471247272728</v>
      </c>
      <c r="I17" s="143">
        <f>($I$5/$B17)*$C$34</f>
        <v>4.20340728</v>
      </c>
      <c r="J17" s="137">
        <f>($J$5/$B17)*$C$34</f>
        <v>4.012343312727273</v>
      </c>
      <c r="K17" s="137">
        <f>($K$5/$B17)*$C$34</f>
        <v>3.7257473618181822</v>
      </c>
      <c r="L17" s="137">
        <f>($L$5/$B17)*$C$34</f>
        <v>3.4391514109090915</v>
      </c>
      <c r="M17" s="137">
        <f>($M$5/$B17)*$C$34</f>
        <v>3.248087443636364</v>
      </c>
      <c r="N17" s="136">
        <f>($N$5/$B17)*$C$34</f>
        <v>3.0570234763636366</v>
      </c>
      <c r="O17" s="145">
        <f>($O$5/$B17)*$C$34</f>
        <v>2.865959509090909</v>
      </c>
    </row>
    <row r="18" spans="2:15" ht="12.75">
      <c r="B18" s="127">
        <v>21</v>
      </c>
      <c r="C18" s="141">
        <f>($C$5/$B18)*$C$34</f>
        <v>5.304299662857143</v>
      </c>
      <c r="D18" s="137">
        <f>($D$5/B18)*$C$34</f>
        <v>5.204218537142858</v>
      </c>
      <c r="E18" s="137">
        <f>($E$5/$B18)*$C$34</f>
        <v>5.104137411428572</v>
      </c>
      <c r="F18" s="137">
        <f>($F$5/$B18)*$C$34</f>
        <v>5.004056285714286</v>
      </c>
      <c r="G18" s="137">
        <f>($G$5/$B18)*$C$34</f>
        <v>4.803894034285714</v>
      </c>
      <c r="H18" s="137">
        <f>($H$5/$B18)*$C$34</f>
        <v>4.603731782857143</v>
      </c>
      <c r="I18" s="137">
        <f>($I$5/$B18)*$C$34</f>
        <v>4.403569531428572</v>
      </c>
      <c r="J18" s="143">
        <f>($J$5/$B18)*$C$34</f>
        <v>4.20340728</v>
      </c>
      <c r="K18" s="137">
        <f>($K$5/$B18)*$C$34</f>
        <v>3.9031639028571434</v>
      </c>
      <c r="L18" s="137">
        <f>($L$5/$B18)*$C$34</f>
        <v>3.602920525714286</v>
      </c>
      <c r="M18" s="137">
        <f>($M$5/$B18)*$C$34</f>
        <v>3.4027582742857145</v>
      </c>
      <c r="N18" s="140">
        <f>($N$5/$B18)*$C$34</f>
        <v>3.202596022857143</v>
      </c>
      <c r="O18" s="138">
        <f>($O$5/$B18)*$C$34</f>
        <v>3.0024337714285716</v>
      </c>
    </row>
    <row r="19" spans="2:15" ht="12.75">
      <c r="B19" s="127">
        <v>20</v>
      </c>
      <c r="C19" s="146">
        <f>($C$5/$B19)*$C$34</f>
        <v>5.569514646</v>
      </c>
      <c r="D19" s="137">
        <f>($D$5/B19)*$C$34</f>
        <v>5.464429464000001</v>
      </c>
      <c r="E19" s="137">
        <f>($E$5/$B19)*$C$34</f>
        <v>5.359344282</v>
      </c>
      <c r="F19" s="137">
        <f>($F$5/$B19)*$C$34</f>
        <v>5.2542591000000005</v>
      </c>
      <c r="G19" s="137">
        <f>($G$5/$B19)*$C$34</f>
        <v>5.044088736</v>
      </c>
      <c r="H19" s="137">
        <f>($H$5/$B19)*$C$34</f>
        <v>4.833918372</v>
      </c>
      <c r="I19" s="137">
        <f>($I$5/$B19)*$C$34</f>
        <v>4.623748008000001</v>
      </c>
      <c r="J19" s="137">
        <f>($J$5/$B19)*$C$34</f>
        <v>4.413577644000001</v>
      </c>
      <c r="K19" s="143">
        <f>($K$5/$B19)*$C$34</f>
        <v>4.098322098000001</v>
      </c>
      <c r="L19" s="137">
        <f>($L$5/$B19)*$C$34</f>
        <v>3.7830665520000006</v>
      </c>
      <c r="M19" s="137">
        <f>($M$5/$B19)*$C$34</f>
        <v>3.572896188</v>
      </c>
      <c r="N19" s="137">
        <f>($N$5/$B19)*$C$34</f>
        <v>3.3627258240000004</v>
      </c>
      <c r="O19" s="147">
        <f>($O$5/$B19)*$C$34</f>
        <v>3.1525554600000003</v>
      </c>
    </row>
    <row r="20" spans="2:15" ht="12.75">
      <c r="B20" s="127">
        <v>19</v>
      </c>
      <c r="C20" s="148">
        <f>($C$5/$B20)*$C$34</f>
        <v>5.862646995789474</v>
      </c>
      <c r="D20" s="149">
        <f>($D$5/B20)*$C$34</f>
        <v>5.7520310147368425</v>
      </c>
      <c r="E20" s="149">
        <f>($E$5/$B20)*$C$34</f>
        <v>5.641415033684211</v>
      </c>
      <c r="F20" s="137">
        <f>($F$5/$B20)*$C$34</f>
        <v>5.53079905263158</v>
      </c>
      <c r="G20" s="137">
        <f>($G$5/$B20)*$C$34</f>
        <v>5.309567090526316</v>
      </c>
      <c r="H20" s="137">
        <f>($H$5/$B20)*$C$34</f>
        <v>5.088335128421053</v>
      </c>
      <c r="I20" s="137">
        <f>($I$5/$B20)*$C$34</f>
        <v>4.86710316631579</v>
      </c>
      <c r="J20" s="137">
        <f>($J$5/$B20)*$C$34</f>
        <v>4.645871204210527</v>
      </c>
      <c r="K20" s="137">
        <f>($K$5/$B20)*$C$34</f>
        <v>4.314023261052633</v>
      </c>
      <c r="L20" s="137">
        <f>($L$5/$B20)*$C$34</f>
        <v>3.982175317894737</v>
      </c>
      <c r="M20" s="137">
        <f>($M$5/$B20)*$C$34</f>
        <v>3.760943355789474</v>
      </c>
      <c r="N20" s="136">
        <f>($N$5/$B20)*$C$34</f>
        <v>3.5397113936842106</v>
      </c>
      <c r="O20" s="138">
        <f>($O$5/$B20)*$C$34</f>
        <v>3.3184794315789476</v>
      </c>
    </row>
    <row r="21" spans="2:15" ht="12.75">
      <c r="B21" s="127">
        <v>18</v>
      </c>
      <c r="C21" s="141">
        <f>($C$5/$B21)*$C$34</f>
        <v>6.188349606666668</v>
      </c>
      <c r="D21" s="149">
        <f>($D$5/B21)*$C$34</f>
        <v>6.071588293333334</v>
      </c>
      <c r="E21" s="149">
        <f>($E$5/$B21)*$C$34</f>
        <v>5.954826980000001</v>
      </c>
      <c r="F21" s="149">
        <f>($F$5/$B21)*$C$34</f>
        <v>5.838065666666667</v>
      </c>
      <c r="G21" s="137">
        <f>($G$5/$B21)*$C$34</f>
        <v>5.60454304</v>
      </c>
      <c r="H21" s="137">
        <f>($H$5/$B21)*$C$34</f>
        <v>5.3710204133333335</v>
      </c>
      <c r="I21" s="137">
        <f>($I$5/$B21)*$C$34</f>
        <v>5.137497786666668</v>
      </c>
      <c r="J21" s="137">
        <f>($J$5/$B21)*$C$34</f>
        <v>4.903975160000001</v>
      </c>
      <c r="K21" s="137">
        <f>($K$5/$B21)*$C$34</f>
        <v>4.55369122</v>
      </c>
      <c r="L21" s="143">
        <f>($L$5/$B21)*$C$34</f>
        <v>4.20340728</v>
      </c>
      <c r="M21" s="137">
        <f>($M$5/$B21)*$C$34</f>
        <v>3.9698846533333336</v>
      </c>
      <c r="N21" s="136">
        <f>($N$5/$B21)*$C$34</f>
        <v>3.736362026666667</v>
      </c>
      <c r="O21" s="138">
        <f>($O$5/$B21)*$C$34</f>
        <v>3.5028394000000005</v>
      </c>
    </row>
    <row r="22" spans="2:15" ht="12.75">
      <c r="B22" s="127">
        <v>17</v>
      </c>
      <c r="C22" s="146">
        <f>($C$5/$B22)*$C$34</f>
        <v>6.552370171764706</v>
      </c>
      <c r="D22" s="137">
        <f>($D$5/B22)*$C$34</f>
        <v>6.428740545882353</v>
      </c>
      <c r="E22" s="137">
        <f>($E$5/$B22)*$C$34</f>
        <v>6.305110920000001</v>
      </c>
      <c r="F22" s="149">
        <f>($F$5/$B22)*$C$34</f>
        <v>6.181481294117648</v>
      </c>
      <c r="G22" s="149">
        <f>($G$5/$B22)*$C$34</f>
        <v>5.934222042352942</v>
      </c>
      <c r="H22" s="137">
        <f>($H$5/$B22)*$C$34</f>
        <v>5.686962790588236</v>
      </c>
      <c r="I22" s="137">
        <f>($I$5/$B22)*$C$34</f>
        <v>5.43970353882353</v>
      </c>
      <c r="J22" s="137">
        <f>($J$5/$B22)*$C$34</f>
        <v>5.192444287058824</v>
      </c>
      <c r="K22" s="137">
        <f>($K$5/$B22)*$C$34</f>
        <v>4.821555409411765</v>
      </c>
      <c r="L22" s="137">
        <f>($L$5/$B22)*$C$34</f>
        <v>4.450666531764706</v>
      </c>
      <c r="M22" s="143">
        <f>($M$5/$B22)*$C$34</f>
        <v>4.20340728</v>
      </c>
      <c r="N22" s="136">
        <f>($N$5/$B22)*$C$34</f>
        <v>3.9561480282352943</v>
      </c>
      <c r="O22" s="138">
        <f>($O$5/$B22)*$C$34</f>
        <v>3.7088887764705887</v>
      </c>
    </row>
    <row r="23" spans="2:15" ht="12.75">
      <c r="B23" s="127">
        <v>16</v>
      </c>
      <c r="C23" s="141">
        <f>($C$5/$B23)*$C$34</f>
        <v>6.9618933075000005</v>
      </c>
      <c r="D23" s="136">
        <f>($D$5/B23)*$C$34</f>
        <v>6.830536830000001</v>
      </c>
      <c r="E23" s="137">
        <f>($E$5/$B23)*$C$34</f>
        <v>6.699180352500001</v>
      </c>
      <c r="F23" s="137">
        <f>($F$5/$B23)*$C$34</f>
        <v>6.567823875</v>
      </c>
      <c r="G23" s="137">
        <f>($G$5/$B23)*$C$34</f>
        <v>6.305110920000001</v>
      </c>
      <c r="H23" s="149">
        <f>($H$5/$B23)*$C$34</f>
        <v>6.042397965000001</v>
      </c>
      <c r="I23" s="149">
        <f>($I$5/$B23)*$C$34</f>
        <v>5.779685010000001</v>
      </c>
      <c r="J23" s="137">
        <f>($J$5/$B23)*$C$34</f>
        <v>5.516972055</v>
      </c>
      <c r="K23" s="137">
        <f>($K$5/$B23)*$C$34</f>
        <v>5.122902622500001</v>
      </c>
      <c r="L23" s="137">
        <f>($L$5/$B23)*$C$34</f>
        <v>4.7288331900000005</v>
      </c>
      <c r="M23" s="136">
        <f>($M$5/$B23)*$C$34</f>
        <v>4.466120235</v>
      </c>
      <c r="N23" s="143">
        <f>($N$5/$B23)*$C$34</f>
        <v>4.20340728</v>
      </c>
      <c r="O23" s="138">
        <f>($O$5/$B23)*$C$34</f>
        <v>3.9406943250000004</v>
      </c>
    </row>
    <row r="24" spans="2:15" ht="12.75">
      <c r="B24" s="127">
        <v>15</v>
      </c>
      <c r="C24" s="146">
        <f>($C$5/$B24)*$C$34</f>
        <v>7.426019528</v>
      </c>
      <c r="D24" s="137">
        <f>($D$5/B24)*$C$34</f>
        <v>7.285905952000001</v>
      </c>
      <c r="E24" s="137">
        <f>($E$5/$B24)*$C$34</f>
        <v>7.145792376</v>
      </c>
      <c r="F24" s="137">
        <f>($F$5/$B24)*$C$34</f>
        <v>7.005678800000001</v>
      </c>
      <c r="G24" s="137">
        <f>($G$5/$B24)*$C$34</f>
        <v>6.725451648000001</v>
      </c>
      <c r="H24" s="137">
        <f>($H$5/$B24)*$C$34</f>
        <v>6.445224496000001</v>
      </c>
      <c r="I24" s="137">
        <f>($I$5/$B24)*$C$34</f>
        <v>6.1649973440000005</v>
      </c>
      <c r="J24" s="149">
        <f>($J$5/$B24)*$C$34</f>
        <v>5.884770192</v>
      </c>
      <c r="K24" s="137">
        <f>($K$5/$B24)*$C$34</f>
        <v>5.464429464000001</v>
      </c>
      <c r="L24" s="137">
        <f>($L$5/$B24)*$C$34</f>
        <v>5.044088736</v>
      </c>
      <c r="M24" s="136">
        <f>($M$5/$B24)*$C$34</f>
        <v>4.763861584000001</v>
      </c>
      <c r="N24" s="136">
        <f>($N$5/$B24)*$C$34</f>
        <v>4.483634432000001</v>
      </c>
      <c r="O24" s="150">
        <f>($O$5/$B24)*$C$34</f>
        <v>4.20340728</v>
      </c>
    </row>
    <row r="25" spans="2:15" ht="12.75">
      <c r="B25" s="127">
        <v>14</v>
      </c>
      <c r="C25" s="146">
        <f>($C$5/$B25)*$C$34</f>
        <v>7.956449494285715</v>
      </c>
      <c r="D25" s="137">
        <f>($D$5/B25)*$C$34</f>
        <v>7.806327805714287</v>
      </c>
      <c r="E25" s="137">
        <f>($E$5/$B25)*$C$34</f>
        <v>7.656206117142858</v>
      </c>
      <c r="F25" s="137">
        <f>($F$5/$B25)*$C$34</f>
        <v>7.506084428571429</v>
      </c>
      <c r="G25" s="137">
        <f>($G$5/$B25)*$C$34</f>
        <v>7.205841051428572</v>
      </c>
      <c r="H25" s="136">
        <f>($H$5/$B25)*$C$34</f>
        <v>6.905597674285715</v>
      </c>
      <c r="I25" s="136">
        <f>($I$5/$B25)*$C$34</f>
        <v>6.605354297142858</v>
      </c>
      <c r="J25" s="137">
        <f>($J$5/$B25)*$C$34</f>
        <v>6.305110920000001</v>
      </c>
      <c r="K25" s="149">
        <f>($K$5/$B25)*$C$34</f>
        <v>5.8547458542857145</v>
      </c>
      <c r="L25" s="137">
        <f>($L$5/$B25)*$C$34</f>
        <v>5.404380788571429</v>
      </c>
      <c r="M25" s="136">
        <f>($M$5/$B25)*$C$34</f>
        <v>5.104137411428572</v>
      </c>
      <c r="N25" s="136">
        <f>($N$5/$B25)*$C$34</f>
        <v>4.803894034285714</v>
      </c>
      <c r="O25" s="138">
        <f>($O$5/$B25)*$C$34</f>
        <v>4.503650657142858</v>
      </c>
    </row>
    <row r="26" spans="2:15" ht="12.75">
      <c r="B26" s="127">
        <v>13</v>
      </c>
      <c r="C26" s="151">
        <f>($C$5/$B26)*$C$34</f>
        <v>8.56848407076923</v>
      </c>
      <c r="D26" s="152">
        <f>($D$5/B26)*$C$34</f>
        <v>8.40681456</v>
      </c>
      <c r="E26" s="152">
        <f>($E$5/$B26)*$C$34</f>
        <v>8.24514504923077</v>
      </c>
      <c r="F26" s="137">
        <f>($F$5/$B26)*$C$34</f>
        <v>8.08347553846154</v>
      </c>
      <c r="G26" s="137">
        <f>($G$5/$B26)*$C$34</f>
        <v>7.760136516923078</v>
      </c>
      <c r="H26" s="136">
        <f>($H$5/$B26)*$C$34</f>
        <v>7.436797495384615</v>
      </c>
      <c r="I26" s="137">
        <f>($I$5/$B26)*$C$34</f>
        <v>7.113458473846155</v>
      </c>
      <c r="J26" s="136">
        <f>($J$5/$B26)*$C$34</f>
        <v>6.790119452307693</v>
      </c>
      <c r="K26" s="137">
        <f>($K$5/$B26)*$C$34</f>
        <v>6.305110920000001</v>
      </c>
      <c r="L26" s="149">
        <f>($L$5/$B26)*$C$34</f>
        <v>5.820102387692308</v>
      </c>
      <c r="M26" s="136">
        <f>($M$5/$B26)*$C$34</f>
        <v>5.496763366153846</v>
      </c>
      <c r="N26" s="136">
        <f>($N$5/$B26)*$C$34</f>
        <v>5.173424344615386</v>
      </c>
      <c r="O26" s="138">
        <f>($O$5/$B26)*$C$34</f>
        <v>4.850085323076923</v>
      </c>
    </row>
    <row r="27" spans="2:15" ht="12.75">
      <c r="B27" s="127">
        <v>12</v>
      </c>
      <c r="C27" s="151">
        <f>($C$5/$B27)*$C$34</f>
        <v>9.282524410000002</v>
      </c>
      <c r="D27" s="152">
        <f>($D$5/B27)*$C$34</f>
        <v>9.10738244</v>
      </c>
      <c r="E27" s="152">
        <f>($E$5/$B27)*$C$34</f>
        <v>8.93224047</v>
      </c>
      <c r="F27" s="152">
        <f>($F$5/$B27)*$C$34</f>
        <v>8.757098500000001</v>
      </c>
      <c r="G27" s="152">
        <f>($G$5/$B27)*$C$34</f>
        <v>8.40681456</v>
      </c>
      <c r="H27" s="136">
        <f>($H$5/$B27)*$C$34</f>
        <v>8.056530620000002</v>
      </c>
      <c r="I27" s="137">
        <f>($I$5/$B27)*$C$34</f>
        <v>7.7062466800000005</v>
      </c>
      <c r="J27" s="136">
        <f>($J$5/$B27)*$C$34</f>
        <v>7.355962740000001</v>
      </c>
      <c r="K27" s="136">
        <f>($K$5/$B27)*$C$34</f>
        <v>6.830536830000001</v>
      </c>
      <c r="L27" s="137">
        <f>($L$5/$B27)*$C$34</f>
        <v>6.305110920000001</v>
      </c>
      <c r="M27" s="136">
        <f>($M$5/$B27)*$C$34</f>
        <v>5.954826980000001</v>
      </c>
      <c r="N27" s="136">
        <f>($N$5/$B27)*$C$34</f>
        <v>5.60454304</v>
      </c>
      <c r="O27" s="138">
        <f>($O$5/$B27)*$C$34</f>
        <v>5.2542591000000005</v>
      </c>
    </row>
    <row r="28" spans="2:15" ht="13.5" thickBot="1">
      <c r="B28" s="153">
        <v>11</v>
      </c>
      <c r="C28" s="154">
        <f>($C$5/$B28)*$C$34</f>
        <v>10.126390265454546</v>
      </c>
      <c r="D28" s="155">
        <f>($D$5/B28)*$C$34</f>
        <v>9.93532629818182</v>
      </c>
      <c r="E28" s="155">
        <f>($E$5/$B28)*$C$34</f>
        <v>9.744262330909093</v>
      </c>
      <c r="F28" s="155">
        <f>($F$5/$B28)*$C$34</f>
        <v>9.553198363636366</v>
      </c>
      <c r="G28" s="155">
        <f>($G$5/$B28)*$C$34</f>
        <v>9.171070429090909</v>
      </c>
      <c r="H28" s="155">
        <f>($H$5/$B28)*$C$34</f>
        <v>8.788942494545456</v>
      </c>
      <c r="I28" s="156">
        <f>($I$5/$B28)*$C$34</f>
        <v>8.40681456</v>
      </c>
      <c r="J28" s="155">
        <f>($J$5/$B28)*$C$34</f>
        <v>8.024686625454546</v>
      </c>
      <c r="K28" s="155">
        <f>($K$5/$B28)*$C$34</f>
        <v>7.4514947236363644</v>
      </c>
      <c r="L28" s="155">
        <f>($L$5/$B28)*$C$34</f>
        <v>6.878302821818183</v>
      </c>
      <c r="M28" s="155">
        <f>($M$5/$B28)*$C$34</f>
        <v>6.496174887272728</v>
      </c>
      <c r="N28" s="155">
        <f>($N$5/$B28)*$C$34</f>
        <v>6.114046952727273</v>
      </c>
      <c r="O28" s="157">
        <f>($O$5/$B28)*$C$34</f>
        <v>5.731919018181818</v>
      </c>
    </row>
    <row r="29" spans="2:18" ht="15.75">
      <c r="B29" s="1"/>
      <c r="C29" s="1"/>
      <c r="D29" s="1"/>
      <c r="E29" s="68" t="s">
        <v>2</v>
      </c>
      <c r="F29" s="68" t="s">
        <v>2</v>
      </c>
      <c r="G29" s="68" t="s">
        <v>2</v>
      </c>
      <c r="H29" s="68" t="s">
        <v>2</v>
      </c>
      <c r="I29" s="68" t="s">
        <v>2</v>
      </c>
      <c r="J29" s="68" t="s">
        <v>2</v>
      </c>
      <c r="K29" s="69" t="s">
        <v>2</v>
      </c>
      <c r="L29" s="69" t="s">
        <v>2</v>
      </c>
      <c r="M29" s="69" t="s">
        <v>2</v>
      </c>
      <c r="R29" s="62"/>
    </row>
    <row r="30" spans="2:18" ht="15.75">
      <c r="B30" s="207" t="s">
        <v>72</v>
      </c>
      <c r="C30" s="207"/>
      <c r="D30" s="207"/>
      <c r="E30" s="208" t="s">
        <v>73</v>
      </c>
      <c r="F30" s="68"/>
      <c r="G30" s="214" t="s">
        <v>75</v>
      </c>
      <c r="H30" s="214"/>
      <c r="I30" s="68"/>
      <c r="J30" s="68"/>
      <c r="K30" s="69"/>
      <c r="L30" s="69"/>
      <c r="M30" s="69"/>
      <c r="R30" s="62"/>
    </row>
    <row r="31" spans="2:15" ht="15">
      <c r="B31" s="203" t="s">
        <v>1</v>
      </c>
      <c r="C31" s="204">
        <v>0.3345</v>
      </c>
      <c r="F31" s="1"/>
      <c r="G31" s="215" t="s">
        <v>17</v>
      </c>
      <c r="H31" s="216">
        <v>2095</v>
      </c>
      <c r="I31" s="1"/>
      <c r="J31" s="1"/>
      <c r="O31" s="62"/>
    </row>
    <row r="32" spans="2:15" ht="15">
      <c r="B32" s="203" t="s">
        <v>70</v>
      </c>
      <c r="C32" s="204">
        <f>2*C31</f>
        <v>0.669</v>
      </c>
      <c r="F32" s="1"/>
      <c r="G32" s="215" t="s">
        <v>18</v>
      </c>
      <c r="H32" s="216">
        <v>2100</v>
      </c>
      <c r="I32" s="1"/>
      <c r="J32" s="1"/>
      <c r="O32" s="62"/>
    </row>
    <row r="33" spans="2:13" ht="12.75">
      <c r="B33" s="203" t="s">
        <v>74</v>
      </c>
      <c r="C33" s="10">
        <v>3.14156</v>
      </c>
      <c r="F33" s="10"/>
      <c r="G33" s="215" t="s">
        <v>19</v>
      </c>
      <c r="H33" s="216">
        <v>2105</v>
      </c>
      <c r="K33" t="s">
        <v>2</v>
      </c>
      <c r="L33" s="35" t="s">
        <v>2</v>
      </c>
      <c r="M33" t="s">
        <v>2</v>
      </c>
    </row>
    <row r="34" spans="2:14" ht="12.75">
      <c r="B34" s="203" t="s">
        <v>71</v>
      </c>
      <c r="C34" s="10">
        <f>+C32*C33</f>
        <v>2.10170364</v>
      </c>
      <c r="D34" s="209"/>
      <c r="F34" s="10"/>
      <c r="G34" s="215" t="s">
        <v>20</v>
      </c>
      <c r="H34" s="216">
        <v>2136</v>
      </c>
      <c r="I34" s="10"/>
      <c r="J34" s="10" t="s">
        <v>2</v>
      </c>
      <c r="K34" t="s">
        <v>2</v>
      </c>
      <c r="M34" s="35" t="s">
        <v>2</v>
      </c>
      <c r="N34" t="s">
        <v>2</v>
      </c>
    </row>
    <row r="35" spans="2:11" ht="12.75">
      <c r="B35" s="203"/>
      <c r="C35" s="10"/>
      <c r="D35" s="209"/>
      <c r="F35" s="10"/>
      <c r="G35" s="215" t="s">
        <v>31</v>
      </c>
      <c r="H35" s="216">
        <v>2155</v>
      </c>
      <c r="K35" s="35"/>
    </row>
    <row r="36" spans="2:12" ht="15">
      <c r="B36" s="219" t="s">
        <v>77</v>
      </c>
      <c r="C36" s="221"/>
      <c r="D36" s="221"/>
      <c r="E36" s="220"/>
      <c r="F36" s="10"/>
      <c r="I36" s="10"/>
      <c r="J36" s="10"/>
      <c r="K36" t="s">
        <v>2</v>
      </c>
      <c r="L36" s="10"/>
    </row>
    <row r="37" spans="2:10" ht="12.75">
      <c r="B37" s="77" t="s">
        <v>2</v>
      </c>
      <c r="C37" s="212" t="s">
        <v>68</v>
      </c>
      <c r="D37" s="213"/>
      <c r="E37" s="206" t="s">
        <v>32</v>
      </c>
      <c r="G37" t="s">
        <v>2</v>
      </c>
      <c r="H37" s="34" t="s">
        <v>2</v>
      </c>
      <c r="I37" s="34"/>
      <c r="J37" s="34" t="s">
        <v>2</v>
      </c>
    </row>
    <row r="38" spans="2:10" ht="12.75">
      <c r="B38" s="79"/>
      <c r="C38" s="210" t="s">
        <v>33</v>
      </c>
      <c r="D38" s="211"/>
      <c r="E38" s="206" t="s">
        <v>34</v>
      </c>
      <c r="J38" t="s">
        <v>2</v>
      </c>
    </row>
    <row r="39" spans="2:10" ht="12.75" customHeight="1">
      <c r="B39" s="78"/>
      <c r="C39" s="205" t="s">
        <v>35</v>
      </c>
      <c r="D39" s="205"/>
      <c r="E39" s="206" t="s">
        <v>36</v>
      </c>
      <c r="J39" t="s">
        <v>2</v>
      </c>
    </row>
    <row r="40" spans="2:11" ht="15">
      <c r="B40" s="1"/>
      <c r="C40" s="11"/>
      <c r="H40" t="s">
        <v>2</v>
      </c>
      <c r="I40" t="s">
        <v>2</v>
      </c>
      <c r="J40" t="s">
        <v>2</v>
      </c>
      <c r="K40" t="s">
        <v>2</v>
      </c>
    </row>
    <row r="41" spans="2:12" ht="15.75">
      <c r="B41" s="9" t="s">
        <v>8</v>
      </c>
      <c r="D41" s="1"/>
      <c r="E41" s="1"/>
      <c r="G41" s="1"/>
      <c r="H41" t="s">
        <v>2</v>
      </c>
      <c r="I41" t="s">
        <v>2</v>
      </c>
      <c r="J41" t="s">
        <v>2</v>
      </c>
      <c r="L41" t="s">
        <v>2</v>
      </c>
    </row>
    <row r="42" spans="2:15" ht="12.75">
      <c r="B42" s="10" t="s">
        <v>29</v>
      </c>
      <c r="H42" t="s">
        <v>2</v>
      </c>
      <c r="I42" t="s">
        <v>2</v>
      </c>
      <c r="J42" t="s">
        <v>2</v>
      </c>
      <c r="L42" t="s">
        <v>2</v>
      </c>
      <c r="N42" s="11"/>
      <c r="O42" s="11"/>
    </row>
    <row r="43" spans="2:15" ht="15.75">
      <c r="B43" s="217" t="s">
        <v>76</v>
      </c>
      <c r="C43" s="217"/>
      <c r="D43" s="217"/>
      <c r="E43" s="217"/>
      <c r="F43" s="217"/>
      <c r="G43" s="217"/>
      <c r="H43" s="218">
        <v>80</v>
      </c>
      <c r="I43" s="10" t="s">
        <v>69</v>
      </c>
      <c r="N43" s="11"/>
      <c r="O43" s="11"/>
    </row>
    <row r="44" spans="2:15" ht="13.5" thickBot="1">
      <c r="B44" s="8" t="s">
        <v>2</v>
      </c>
      <c r="N44" s="11"/>
      <c r="O44" s="11"/>
    </row>
    <row r="45" spans="2:15" ht="13.5" thickBot="1">
      <c r="B45" s="158" t="s">
        <v>9</v>
      </c>
      <c r="C45" s="159">
        <f>+C5</f>
        <v>53</v>
      </c>
      <c r="D45" s="160">
        <f aca="true" t="shared" si="0" ref="D45:N45">+D5</f>
        <v>52</v>
      </c>
      <c r="E45" s="109">
        <f t="shared" si="0"/>
        <v>51</v>
      </c>
      <c r="F45" s="109">
        <f t="shared" si="0"/>
        <v>50</v>
      </c>
      <c r="G45" s="160">
        <f>+G5</f>
        <v>48</v>
      </c>
      <c r="H45" s="159">
        <f>+H5</f>
        <v>46</v>
      </c>
      <c r="I45" s="109">
        <v>44</v>
      </c>
      <c r="J45" s="109">
        <f>+J5</f>
        <v>42</v>
      </c>
      <c r="K45" s="109">
        <f t="shared" si="0"/>
        <v>39</v>
      </c>
      <c r="L45" s="160">
        <f t="shared" si="0"/>
        <v>36</v>
      </c>
      <c r="M45" s="159">
        <f t="shared" si="0"/>
        <v>34</v>
      </c>
      <c r="N45" s="161">
        <f t="shared" si="0"/>
        <v>32</v>
      </c>
      <c r="O45" s="162">
        <v>30</v>
      </c>
    </row>
    <row r="46" spans="2:15" ht="12.75">
      <c r="B46" s="127">
        <v>36</v>
      </c>
      <c r="C46" s="163">
        <f>(($C$5/$B46)*$C$34)*$H$43*60/1000</f>
        <v>14.852039056000002</v>
      </c>
      <c r="D46" s="163">
        <f>(($D$5/$B46)*$C$34)*$H$43*60/1000</f>
        <v>14.571811904000002</v>
      </c>
      <c r="E46" s="164">
        <f>(($E$5/$B46)*$C$34)*$H$43*60/1000</f>
        <v>14.291584752000002</v>
      </c>
      <c r="F46" s="165">
        <f>(($F$5/$B46)*$C$34)*$H$43*60/1000</f>
        <v>14.0113576</v>
      </c>
      <c r="G46" s="166">
        <f>(($G$5/$B46)*$C$34)*$H$43*60/1000</f>
        <v>13.450903296</v>
      </c>
      <c r="H46" s="167">
        <f>(($H$5/$B46)*$C$34)*$H$43*60/1000</f>
        <v>12.890448992</v>
      </c>
      <c r="I46" s="163">
        <f>(($I$5/$B46)*$C$34)*$H$43*60/1000</f>
        <v>12.329994688000003</v>
      </c>
      <c r="J46" s="163">
        <f>(($J$5/$B46)*$C$34)*$H$43*60/1000</f>
        <v>11.769540384000003</v>
      </c>
      <c r="K46" s="164">
        <f>(($K$5/$B46)*$C$34)*$H$43*60/1000</f>
        <v>10.928858928000002</v>
      </c>
      <c r="L46" s="166">
        <f>(($L$5/$B46)*$C$34)*$H$43*60/1000</f>
        <v>10.088177472000002</v>
      </c>
      <c r="M46" s="168">
        <f>(($M$5/$B46)*$C$34)*$H$43*60/1000</f>
        <v>9.527723168</v>
      </c>
      <c r="N46" s="168">
        <f>(($N$5/$B46)*$C$34)*$H$43*60/1000</f>
        <v>8.967268864000001</v>
      </c>
      <c r="O46" s="169">
        <f>(($O$5/$B46)*$C$34)*$H$43*60/1000</f>
        <v>8.40681456</v>
      </c>
    </row>
    <row r="47" spans="2:15" ht="12.75">
      <c r="B47" s="127">
        <v>34</v>
      </c>
      <c r="C47" s="137">
        <f>(($C$5/$B47)*$C$34)*$H$43*60/1000</f>
        <v>15.725688412235293</v>
      </c>
      <c r="D47" s="137">
        <f>(($D$5/$B47)*$C$34)*$H$43*60/1000</f>
        <v>15.428977310117647</v>
      </c>
      <c r="E47" s="170">
        <f>(($E$5/$B47)*$C$34)*$H$43*60/1000</f>
        <v>15.132266208</v>
      </c>
      <c r="F47" s="171">
        <f>(($F$5/$B47)*$C$34)*$H$43*60/1000</f>
        <v>14.835555105882356</v>
      </c>
      <c r="G47" s="172">
        <f>(($G$5/$B47)*$C$34)*$H$43*60/1000</f>
        <v>14.24213290164706</v>
      </c>
      <c r="H47" s="173">
        <f>(($H$5/$B47)*$C$34)*$H$43*60/1000</f>
        <v>13.648710697411767</v>
      </c>
      <c r="I47" s="137">
        <f>(($I$5/$B47)*$C$34)*$H$43*60/1000</f>
        <v>13.055288493176473</v>
      </c>
      <c r="J47" s="137">
        <f>(($J$5/$B47)*$C$34)*$H$43*60/1000</f>
        <v>12.461866288941177</v>
      </c>
      <c r="K47" s="170">
        <f>(($K$5/$B47)*$C$34)*$H$43*60/1000</f>
        <v>11.571732982588236</v>
      </c>
      <c r="L47" s="172">
        <f>(($L$5/$B47)*$C$34)*$H$43*60/1000</f>
        <v>10.681599676235296</v>
      </c>
      <c r="M47" s="174">
        <f>(($M$5/$B47)*$C$34)*$H$43*60/1000</f>
        <v>10.088177472000002</v>
      </c>
      <c r="N47" s="174">
        <f>(($N$5/$B47)*$C$34)*$H$43*60/1000</f>
        <v>9.494755267764708</v>
      </c>
      <c r="O47" s="166">
        <f>(($O$5/$B47)*$C$34)*$H$43*60/1000</f>
        <v>8.901333063529414</v>
      </c>
    </row>
    <row r="48" spans="2:15" ht="12.75">
      <c r="B48" s="127">
        <v>32</v>
      </c>
      <c r="C48" s="137">
        <f>(($C$5/$B48)*$C$34)*$H$43*60/1000</f>
        <v>16.708543938</v>
      </c>
      <c r="D48" s="137">
        <f>(($D$5/$B48)*$C$34)*$H$43*60/1000</f>
        <v>16.393288392000002</v>
      </c>
      <c r="E48" s="170">
        <f>(($E$5/$B48)*$C$34)*$H$43*60/1000</f>
        <v>16.078032846000003</v>
      </c>
      <c r="F48" s="171">
        <f>(($F$5/$B48)*$C$34)*$H$43*60/1000</f>
        <v>15.762777300000002</v>
      </c>
      <c r="G48" s="172">
        <f>(($G$5/$B48)*$C$34)*$H$43*60/1000</f>
        <v>15.132266208</v>
      </c>
      <c r="H48" s="173">
        <f>(($H$5/$B48)*$C$34)*$H$43*60/1000</f>
        <v>14.501755116000002</v>
      </c>
      <c r="I48" s="137">
        <f>(($I$5/$B48)*$C$34)*$H$43*60/1000</f>
        <v>13.871244024000001</v>
      </c>
      <c r="J48" s="137">
        <f>(($J$5/$B48)*$C$34)*$H$43*60/1000</f>
        <v>13.240732932</v>
      </c>
      <c r="K48" s="170">
        <f>(($K$5/$B48)*$C$34)*$H$43*60/1000</f>
        <v>12.294966294000002</v>
      </c>
      <c r="L48" s="172">
        <f>(($L$5/$B48)*$C$34)*$H$43*60/1000</f>
        <v>11.349199656000001</v>
      </c>
      <c r="M48" s="174">
        <f>(($M$5/$B48)*$C$34)*$H$43*60/1000</f>
        <v>10.718688564</v>
      </c>
      <c r="N48" s="174">
        <f>(($N$5/$B48)*$C$34)*$H$43*60/1000</f>
        <v>10.088177472000002</v>
      </c>
      <c r="O48" s="166">
        <f>(($O$5/$B48)*$C$34)*$H$43*60/1000</f>
        <v>9.457666380000001</v>
      </c>
    </row>
    <row r="49" spans="2:15" ht="12.75">
      <c r="B49" s="127">
        <v>30</v>
      </c>
      <c r="C49" s="137">
        <f>(($C$5/$B49)*$C$34)*$H$43*60/1000</f>
        <v>17.8224468672</v>
      </c>
      <c r="D49" s="137">
        <f>(($D$5/$B49)*$C$34)*$H$43*60/1000</f>
        <v>17.486174284800004</v>
      </c>
      <c r="E49" s="170">
        <f>(($E$5/$B49)*$C$34)*$H$43*60/1000</f>
        <v>17.149901702399998</v>
      </c>
      <c r="F49" s="171">
        <f>(($F$5/$B49)*$C$34)*$H$43*60/1000</f>
        <v>16.81362912</v>
      </c>
      <c r="G49" s="172">
        <f>(($G$5/$B49)*$C$34)*$H$43*60/1000</f>
        <v>16.141083955200003</v>
      </c>
      <c r="H49" s="173">
        <f>(($H$5/$B49)*$C$34)*$H$43*60/1000</f>
        <v>15.4685387904</v>
      </c>
      <c r="I49" s="137">
        <f>(($I$5/$B49)*$C$34)*$H$43*60/1000</f>
        <v>14.7959936256</v>
      </c>
      <c r="J49" s="139">
        <f>(($J$5/$B49)*$C$34)*$H$43*60/1000</f>
        <v>14.123448460800002</v>
      </c>
      <c r="K49" s="170">
        <f>(($K$5/$B49)*$C$34)*$H$43*60/1000</f>
        <v>13.114630713600004</v>
      </c>
      <c r="L49" s="172">
        <f>(($L$5/$B49)*$C$34)*$H$43*60/1000</f>
        <v>12.105812966399998</v>
      </c>
      <c r="M49" s="174">
        <f>(($M$5/$B49)*$C$34)*$H$43*60/1000</f>
        <v>11.433267801600001</v>
      </c>
      <c r="N49" s="174">
        <f>(($N$5/$B49)*$C$34)*$H$43*60/1000</f>
        <v>10.760722636800002</v>
      </c>
      <c r="O49" s="166">
        <f>(($O$5/$B49)*$C$34)*$H$43*60/1000</f>
        <v>10.088177472000002</v>
      </c>
    </row>
    <row r="50" spans="2:15" ht="12.75">
      <c r="B50" s="127">
        <v>28</v>
      </c>
      <c r="C50" s="137">
        <f>(($C$5/$B50)*$C$34)*$H$43*60/1000</f>
        <v>19.095478786285717</v>
      </c>
      <c r="D50" s="137">
        <f>(($D$5/$B50)*$C$34)*$H$43*60/1000</f>
        <v>18.735186733714286</v>
      </c>
      <c r="E50" s="170">
        <f>(($E$5/$B50)*$C$34)*$H$43*60/1000</f>
        <v>18.374894681142862</v>
      </c>
      <c r="F50" s="171">
        <f>(($F$5/$B50)*$C$34)*$H$43*60/1000</f>
        <v>18.01460262857143</v>
      </c>
      <c r="G50" s="172">
        <f>(($G$5/$B50)*$C$34)*$H$43*60/1000</f>
        <v>17.294018523428573</v>
      </c>
      <c r="H50" s="173">
        <f>(($H$5/$B50)*$C$34)*$H$43*60/1000</f>
        <v>16.573434418285714</v>
      </c>
      <c r="I50" s="137">
        <f>(($I$5/$B50)*$C$34)*$H$43*60/1000</f>
        <v>15.852850313142861</v>
      </c>
      <c r="J50" s="140">
        <f>(($J$5/$B50)*$C$34)*$H$43*60/1000</f>
        <v>15.132266208</v>
      </c>
      <c r="K50" s="175">
        <f>(($K$5/$B50)*$C$34)*$H$43*60/1000</f>
        <v>14.051390050285715</v>
      </c>
      <c r="L50" s="172">
        <f>(($L$5/$B50)*$C$34)*$H$43*60/1000</f>
        <v>12.97051389257143</v>
      </c>
      <c r="M50" s="174">
        <f>(($M$5/$B50)*$C$34)*$H$43*60/1000</f>
        <v>12.249929787428572</v>
      </c>
      <c r="N50" s="174">
        <f>(($N$5/$B50)*$C$34)*$H$43*60/1000</f>
        <v>11.529345682285715</v>
      </c>
      <c r="O50" s="166">
        <f>(($O$5/$B50)*$C$34)*$H$43*60/1000</f>
        <v>10.808761577142857</v>
      </c>
    </row>
    <row r="51" spans="2:15" ht="12.75">
      <c r="B51" s="127">
        <v>27</v>
      </c>
      <c r="C51" s="137">
        <f>(($C$5/$B51)*$C$34)*$H$43*60/1000</f>
        <v>19.802718741333337</v>
      </c>
      <c r="D51" s="137">
        <f>(($D$5/$B51)*$C$34)*$H$43*60/1000</f>
        <v>19.42908253866667</v>
      </c>
      <c r="E51" s="170">
        <f>(($E$5/$B51)*$C$34)*$H$43*60/1000</f>
        <v>19.055446336</v>
      </c>
      <c r="F51" s="171">
        <f>(($F$5/$B51)*$C$34)*$H$43*60/1000</f>
        <v>18.681810133333336</v>
      </c>
      <c r="G51" s="172">
        <f>(($G$5/$B51)*$C$34)*$H$43*60/1000</f>
        <v>17.934537728000002</v>
      </c>
      <c r="H51" s="173">
        <f>(($H$5/$B51)*$C$34)*$H$43*60/1000</f>
        <v>17.18726532266667</v>
      </c>
      <c r="I51" s="137">
        <f>(($I$5/$B51)*$C$34)*$H$43*60/1000</f>
        <v>16.439992917333335</v>
      </c>
      <c r="J51" s="137">
        <f>(($J$5/$B51)*$C$34)*$H$43*60/1000</f>
        <v>15.692720512000003</v>
      </c>
      <c r="K51" s="170">
        <f>(($K$5/$B51)*$C$34)*$H$43*60/1000</f>
        <v>14.571811904000002</v>
      </c>
      <c r="L51" s="172">
        <f>(($L$5/$B51)*$C$34)*$H$43*60/1000</f>
        <v>13.450903296</v>
      </c>
      <c r="M51" s="174">
        <f>(($M$5/$B51)*$C$34)*$H$43*60/1000</f>
        <v>12.703630890666668</v>
      </c>
      <c r="N51" s="174">
        <f>(($N$5/$B51)*$C$34)*$H$43*60/1000</f>
        <v>11.956358485333334</v>
      </c>
      <c r="O51" s="166">
        <f>(($O$5/$B51)*$C$34)*$H$43*60/1000</f>
        <v>11.20908608</v>
      </c>
    </row>
    <row r="52" spans="2:15" ht="12.75">
      <c r="B52" s="127">
        <v>26</v>
      </c>
      <c r="C52" s="143">
        <f>(($C$5/$B52)*$C$34)*$H$43*60/1000</f>
        <v>20.564361769846155</v>
      </c>
      <c r="D52" s="143">
        <f>(($D$5/$B52)*$C$34)*$H$43*60/1000</f>
        <v>20.176354944000003</v>
      </c>
      <c r="E52" s="176">
        <f>(($E$5/$B52)*$C$34)*$H$43*60/1000</f>
        <v>19.78834811815385</v>
      </c>
      <c r="F52" s="171">
        <f>(($F$5/$B52)*$C$34)*$H$43*60/1000</f>
        <v>19.400341292307697</v>
      </c>
      <c r="G52" s="172">
        <f>(($G$5/$B52)*$C$34)*$H$43*60/1000</f>
        <v>18.624327640615384</v>
      </c>
      <c r="H52" s="173">
        <f>(($H$5/$B52)*$C$34)*$H$43*60/1000</f>
        <v>17.848313988923078</v>
      </c>
      <c r="I52" s="137">
        <f>(($I$5/$B52)*$C$34)*$H$43*60/1000</f>
        <v>17.072300337230768</v>
      </c>
      <c r="J52" s="137">
        <f>(($J$5/$B52)*$C$34)*$H$43*60/1000</f>
        <v>16.296286685538465</v>
      </c>
      <c r="K52" s="177">
        <f>(($K$5/$B52)*$C$34)*$H$43*60/1000</f>
        <v>15.132266208</v>
      </c>
      <c r="L52" s="178">
        <f>(($L$5/$B52)*$C$34)*$H$43*60/1000</f>
        <v>13.96824573046154</v>
      </c>
      <c r="M52" s="174">
        <f>(($M$5/$B52)*$C$34)*$H$43*60/1000</f>
        <v>13.192232078769232</v>
      </c>
      <c r="N52" s="174">
        <f>(($N$5/$B52)*$C$34)*$H$43*60/1000</f>
        <v>12.416218427076926</v>
      </c>
      <c r="O52" s="166">
        <f>(($O$5/$B52)*$C$34)*$H$43*60/1000</f>
        <v>11.640204775384616</v>
      </c>
    </row>
    <row r="53" spans="2:15" ht="12.75">
      <c r="B53" s="127">
        <v>25</v>
      </c>
      <c r="C53" s="137">
        <f>(($C$5/$B53)*$C$34)*$H$43*60/1000</f>
        <v>21.386936240640004</v>
      </c>
      <c r="D53" s="137">
        <f>(($D$5/$B53)*$C$34)*$H$43*60/1000</f>
        <v>20.98340914176</v>
      </c>
      <c r="E53" s="176">
        <f>(($E$5/$B53)*$C$34)*$H$43*60/1000</f>
        <v>20.57988204288</v>
      </c>
      <c r="F53" s="179">
        <f>(($F$5/$B53)*$C$34)*$H$43*60/1000</f>
        <v>20.176354944000003</v>
      </c>
      <c r="G53" s="172">
        <f>(($G$5/$B53)*$C$34)*$H$43*60/1000</f>
        <v>19.36930074624</v>
      </c>
      <c r="H53" s="173">
        <f>(($H$5/$B53)*$C$34)*$H$43*60/1000</f>
        <v>18.56224654848</v>
      </c>
      <c r="I53" s="137">
        <f>(($I$5/$B53)*$C$34)*$H$43*60/1000</f>
        <v>17.75519235072</v>
      </c>
      <c r="J53" s="137">
        <f>(($J$5/$B53)*$C$34)*$H$43*60/1000</f>
        <v>16.94813815296</v>
      </c>
      <c r="K53" s="170">
        <f>(($K$5/$B53)*$C$34)*$H$43*60/1000</f>
        <v>15.737556856320003</v>
      </c>
      <c r="L53" s="172">
        <f>(($L$5/$B53)*$C$34)*$H$43*60/1000</f>
        <v>14.52697555968</v>
      </c>
      <c r="M53" s="180">
        <f>(($M$5/$B53)*$C$34)*$H$43*60/1000</f>
        <v>13.719921361920003</v>
      </c>
      <c r="N53" s="174">
        <f>(($N$5/$B53)*$C$34)*$H$43*60/1000</f>
        <v>12.91286716416</v>
      </c>
      <c r="O53" s="166">
        <f>(($O$5/$B53)*$C$34)*$H$43*60/1000</f>
        <v>12.105812966399998</v>
      </c>
    </row>
    <row r="54" spans="2:15" ht="12.75">
      <c r="B54" s="127">
        <v>24</v>
      </c>
      <c r="C54" s="137">
        <f>(($C$5/$B54)*$C$34)*$H$43*60/1000</f>
        <v>22.278058584000007</v>
      </c>
      <c r="D54" s="137">
        <f>(($D$5/$B54)*$C$34)*$H$43*60/1000</f>
        <v>21.857717856000004</v>
      </c>
      <c r="E54" s="170">
        <f>(($E$5/$B54)*$C$34)*$H$43*60/1000</f>
        <v>21.437377128</v>
      </c>
      <c r="F54" s="171">
        <f>(($F$5/$B54)*$C$34)*$H$43*60/1000</f>
        <v>21.017036400000002</v>
      </c>
      <c r="G54" s="181">
        <f>(($G$5/$B54)*$C$34)*$H$43*60/1000</f>
        <v>20.176354944000003</v>
      </c>
      <c r="H54" s="173">
        <f>(($H$5/$B54)*$C$34)*$H$43*60/1000</f>
        <v>19.335673488000005</v>
      </c>
      <c r="I54" s="137">
        <f>(($I$5/$B54)*$C$34)*$H$43*60/1000</f>
        <v>18.494992032000003</v>
      </c>
      <c r="J54" s="137">
        <f>(($J$5/$B54)*$C$34)*$H$43*60/1000</f>
        <v>17.654310576000004</v>
      </c>
      <c r="K54" s="170">
        <f>(($K$5/$B54)*$C$34)*$H$43*60/1000</f>
        <v>16.393288392000002</v>
      </c>
      <c r="L54" s="182">
        <f>(($L$5/$B54)*$C$34)*$H$43*60/1000</f>
        <v>15.132266208</v>
      </c>
      <c r="M54" s="174">
        <f>(($M$5/$B54)*$C$34)*$H$43*60/1000</f>
        <v>14.291584752000002</v>
      </c>
      <c r="N54" s="174">
        <f>(($N$5/$B54)*$C$34)*$H$43*60/1000</f>
        <v>13.450903296</v>
      </c>
      <c r="O54" s="166">
        <f>(($O$5/$B54)*$C$34)*$H$43*60/1000</f>
        <v>12.61022184</v>
      </c>
    </row>
    <row r="55" spans="2:15" ht="12.75">
      <c r="B55" s="127">
        <v>23</v>
      </c>
      <c r="C55" s="137">
        <f>(($C$5/$B55)*$C$34)*$H$43*60/1000</f>
        <v>23.246669826782615</v>
      </c>
      <c r="D55" s="137">
        <f>(($D$5/$B55)*$C$34)*$H$43*60/1000</f>
        <v>22.80805341495652</v>
      </c>
      <c r="E55" s="170">
        <f>(($E$5/$B55)*$C$34)*$H$43*60/1000</f>
        <v>22.369437003130436</v>
      </c>
      <c r="F55" s="171">
        <f>(($F$5/$B55)*$C$34)*$H$43*60/1000</f>
        <v>21.93082059130435</v>
      </c>
      <c r="G55" s="172">
        <f>(($G$5/$B55)*$C$34)*$H$43*60/1000</f>
        <v>21.053587767652175</v>
      </c>
      <c r="H55" s="183">
        <f>(($H$5/$B55)*$C$34)*$H$43*60/1000</f>
        <v>20.176354944000003</v>
      </c>
      <c r="I55" s="137">
        <f>(($I$5/$B55)*$C$34)*$H$43*60/1000</f>
        <v>19.299122120347832</v>
      </c>
      <c r="J55" s="137">
        <f>(($J$5/$B55)*$C$34)*$H$43*60/1000</f>
        <v>18.421889296695657</v>
      </c>
      <c r="K55" s="170">
        <f>(($K$5/$B55)*$C$34)*$H$43*60/1000</f>
        <v>17.106040061217396</v>
      </c>
      <c r="L55" s="172">
        <f>(($L$5/$B55)*$C$34)*$H$43*60/1000</f>
        <v>15.790190825739135</v>
      </c>
      <c r="M55" s="184">
        <f>(($M$5/$B55)*$C$34)*$H$43*60/1000</f>
        <v>14.912958002086958</v>
      </c>
      <c r="N55" s="180">
        <f>(($N$5/$B55)*$C$34)*$H$43*60/1000</f>
        <v>14.035725178434783</v>
      </c>
      <c r="O55" s="166">
        <f>(($O$5/$B55)*$C$34)*$H$43*60/1000</f>
        <v>13.158492354782611</v>
      </c>
    </row>
    <row r="56" spans="2:15" ht="12.75">
      <c r="B56" s="127">
        <v>22</v>
      </c>
      <c r="C56" s="137">
        <f>(($C$5/$B56)*$C$34)*$H$43*60/1000</f>
        <v>24.30333663709091</v>
      </c>
      <c r="D56" s="137">
        <f>(($D$5/$B56)*$C$34)*$H$43*60/1000</f>
        <v>23.844783115636368</v>
      </c>
      <c r="E56" s="170">
        <f>(($E$5/$B56)*$C$34)*$H$43*60/1000</f>
        <v>23.386229594181824</v>
      </c>
      <c r="F56" s="171">
        <f>(($F$5/$B56)*$C$34)*$H$43*60/1000</f>
        <v>22.927676072727277</v>
      </c>
      <c r="G56" s="172">
        <f>(($G$5/$B56)*$C$34)*$H$43*60/1000</f>
        <v>22.010569029818182</v>
      </c>
      <c r="H56" s="173">
        <f>(($H$5/$B56)*$C$34)*$H$43*60/1000</f>
        <v>21.093461986909094</v>
      </c>
      <c r="I56" s="143">
        <f>(($I$5/$B56)*$C$34)*$H$43*60/1000</f>
        <v>20.176354944000003</v>
      </c>
      <c r="J56" s="137">
        <f>(($J$5/$B56)*$C$34)*$H$43*60/1000</f>
        <v>19.259247901090912</v>
      </c>
      <c r="K56" s="170">
        <f>(($K$5/$B56)*$C$34)*$H$43*60/1000</f>
        <v>17.883587336727274</v>
      </c>
      <c r="L56" s="172">
        <f>(($L$5/$B56)*$C$34)*$H$43*60/1000</f>
        <v>16.507926772363636</v>
      </c>
      <c r="M56" s="174">
        <f>(($M$5/$B56)*$C$34)*$H$43*60/1000</f>
        <v>15.590819729454548</v>
      </c>
      <c r="N56" s="174">
        <f>(($N$5/$B56)*$C$34)*$H$43*60/1000</f>
        <v>14.673712686545455</v>
      </c>
      <c r="O56" s="185">
        <f>(($O$5/$B56)*$C$34)*$H$43*60/1000</f>
        <v>13.756605643636366</v>
      </c>
    </row>
    <row r="57" spans="2:15" ht="12.75">
      <c r="B57" s="127">
        <v>21</v>
      </c>
      <c r="C57" s="137">
        <f>(($C$5/$B57)*$C$34)*$H$43*60/1000</f>
        <v>25.460638381714286</v>
      </c>
      <c r="D57" s="137">
        <f>(($D$5/$B57)*$C$34)*$H$43*60/1000</f>
        <v>24.98024897828572</v>
      </c>
      <c r="E57" s="170">
        <f>(($E$5/$B57)*$C$34)*$H$43*60/1000</f>
        <v>24.499859574857144</v>
      </c>
      <c r="F57" s="171">
        <f>(($F$5/$B57)*$C$34)*$H$43*60/1000</f>
        <v>24.019470171428573</v>
      </c>
      <c r="G57" s="172">
        <f>(($G$5/$B57)*$C$34)*$H$43*60/1000</f>
        <v>23.05869136457143</v>
      </c>
      <c r="H57" s="173">
        <f>(($H$5/$B57)*$C$34)*$H$43*60/1000</f>
        <v>22.097912557714288</v>
      </c>
      <c r="I57" s="137">
        <f>(($I$5/$B57)*$C$34)*$H$43*60/1000</f>
        <v>21.13713375085715</v>
      </c>
      <c r="J57" s="143">
        <f>(($J$5/$B57)*$C$34)*$H$43*60/1000</f>
        <v>20.176354944000003</v>
      </c>
      <c r="K57" s="170">
        <f>(($K$5/$B57)*$C$34)*$H$43*60/1000</f>
        <v>18.735186733714286</v>
      </c>
      <c r="L57" s="172">
        <f>(($L$5/$B57)*$C$34)*$H$43*60/1000</f>
        <v>17.294018523428573</v>
      </c>
      <c r="M57" s="174">
        <f>(($M$5/$B57)*$C$34)*$H$43*60/1000</f>
        <v>16.33323971657143</v>
      </c>
      <c r="N57" s="184">
        <f>(($N$5/$B57)*$C$34)*$H$43*60/1000</f>
        <v>15.372460909714286</v>
      </c>
      <c r="O57" s="166">
        <f>(($O$5/$B57)*$C$34)*$H$43*60/1000</f>
        <v>14.411682102857142</v>
      </c>
    </row>
    <row r="58" spans="2:15" ht="12.75">
      <c r="B58" s="127">
        <v>20</v>
      </c>
      <c r="C58" s="137">
        <f>(($C$5/$B58)*$C$34)*$H$43*60/1000</f>
        <v>26.7336703008</v>
      </c>
      <c r="D58" s="137">
        <f>(($D$5/$B58)*$C$34)*$H$43*60/1000</f>
        <v>26.229261427200008</v>
      </c>
      <c r="E58" s="170">
        <f>(($E$5/$B58)*$C$34)*$H$43*60/1000</f>
        <v>25.7248525536</v>
      </c>
      <c r="F58" s="171">
        <f>(($F$5/$B58)*$C$34)*$H$43*60/1000</f>
        <v>25.22044368</v>
      </c>
      <c r="G58" s="172">
        <f>(($G$5/$B58)*$C$34)*$H$43*60/1000</f>
        <v>24.211625932799997</v>
      </c>
      <c r="H58" s="173">
        <f>(($H$5/$B58)*$C$34)*$H$43*60/1000</f>
        <v>23.2028081856</v>
      </c>
      <c r="I58" s="137">
        <f>(($I$5/$B58)*$C$34)*$H$43*60/1000</f>
        <v>22.193990438400004</v>
      </c>
      <c r="J58" s="137">
        <f>(($J$5/$B58)*$C$34)*$H$43*60/1000</f>
        <v>21.185172691200005</v>
      </c>
      <c r="K58" s="170">
        <f>(($K$5/$B58)*$C$34)*$H$43*60/1000</f>
        <v>19.6719460704</v>
      </c>
      <c r="L58" s="172">
        <f>(($L$5/$B58)*$C$34)*$H$43*60/1000</f>
        <v>18.1587194496</v>
      </c>
      <c r="M58" s="174">
        <f>(($M$5/$B58)*$C$34)*$H$43*60/1000</f>
        <v>17.149901702399998</v>
      </c>
      <c r="N58" s="174">
        <f>(($N$5/$B58)*$C$34)*$H$43*60/1000</f>
        <v>16.141083955200003</v>
      </c>
      <c r="O58" s="186">
        <f>(($O$5/$B58)*$C$34)*$H$43*60/1000</f>
        <v>15.132266208</v>
      </c>
    </row>
    <row r="59" spans="2:15" ht="12.75">
      <c r="B59" s="127">
        <v>19</v>
      </c>
      <c r="C59" s="149">
        <f>(($C$5/$B59)*$C$34)*$H$43*60/1000</f>
        <v>28.140705579789476</v>
      </c>
      <c r="D59" s="149">
        <f>(($D$5/$B59)*$C$34)*$H$43*60/1000</f>
        <v>27.609748870736848</v>
      </c>
      <c r="E59" s="187">
        <f>(($E$5/$B59)*$C$34)*$H$43*60/1000</f>
        <v>27.078792161684213</v>
      </c>
      <c r="F59" s="171">
        <f>(($F$5/$B59)*$C$34)*$H$43*60/1000</f>
        <v>26.54783545263158</v>
      </c>
      <c r="G59" s="172">
        <f>(($G$5/$B59)*$C$34)*$H$43*60/1000</f>
        <v>25.485922034526315</v>
      </c>
      <c r="H59" s="173">
        <f>(($H$5/$B59)*$C$34)*$H$43*60/1000</f>
        <v>24.424008616421055</v>
      </c>
      <c r="I59" s="137">
        <f>(($I$5/$B59)*$C$34)*$H$43*60/1000</f>
        <v>23.36209519831579</v>
      </c>
      <c r="J59" s="137">
        <f>(($J$5/$B59)*$C$34)*$H$43*60/1000</f>
        <v>22.300181780210533</v>
      </c>
      <c r="K59" s="176">
        <f>(($K$5/$B59)*$C$34)*$H$43*60/1000</f>
        <v>20.707311653052635</v>
      </c>
      <c r="L59" s="172">
        <f>(($L$5/$B59)*$C$34)*$H$43*60/1000</f>
        <v>19.114441525894737</v>
      </c>
      <c r="M59" s="174">
        <f>(($M$5/$B59)*$C$34)*$H$43*60/1000</f>
        <v>18.052528107789477</v>
      </c>
      <c r="N59" s="174">
        <f>(($N$5/$B59)*$C$34)*$H$43*60/1000</f>
        <v>16.99061468968421</v>
      </c>
      <c r="O59" s="166">
        <f>(($O$5/$B59)*$C$34)*$H$43*60/1000</f>
        <v>15.928701271578948</v>
      </c>
    </row>
    <row r="60" spans="2:15" ht="12.75">
      <c r="B60" s="127">
        <v>18</v>
      </c>
      <c r="C60" s="137">
        <f>(($C$5/$B60)*$C$34)*$H$43*60/1000</f>
        <v>29.704078112000005</v>
      </c>
      <c r="D60" s="149">
        <f>(($D$5/$B60)*$C$34)*$H$43*60/1000</f>
        <v>29.143623808000005</v>
      </c>
      <c r="E60" s="187">
        <f>(($E$5/$B60)*$C$34)*$H$43*60/1000</f>
        <v>28.583169504000004</v>
      </c>
      <c r="F60" s="188">
        <f>(($F$5/$B60)*$C$34)*$H$43*60/1000</f>
        <v>28.0227152</v>
      </c>
      <c r="G60" s="172">
        <f>(($G$5/$B60)*$C$34)*$H$43*60/1000</f>
        <v>26.901806592</v>
      </c>
      <c r="H60" s="173">
        <f>(($H$5/$B60)*$C$34)*$H$43*60/1000</f>
        <v>25.780897984</v>
      </c>
      <c r="I60" s="137">
        <f>(($I$5/$B60)*$C$34)*$H$43*60/1000</f>
        <v>24.659989376000006</v>
      </c>
      <c r="J60" s="137">
        <f>(($J$5/$B60)*$C$34)*$H$43*60/1000</f>
        <v>23.539080768000005</v>
      </c>
      <c r="K60" s="170">
        <f>(($K$5/$B60)*$C$34)*$H$43*60/1000</f>
        <v>21.857717856000004</v>
      </c>
      <c r="L60" s="181">
        <f>(($L$5/$B60)*$C$34)*$H$43*60/1000</f>
        <v>20.176354944000003</v>
      </c>
      <c r="M60" s="174">
        <f>(($M$5/$B60)*$C$34)*$H$43*60/1000</f>
        <v>19.055446336</v>
      </c>
      <c r="N60" s="174">
        <f>(($N$5/$B60)*$C$34)*$H$43*60/1000</f>
        <v>17.934537728000002</v>
      </c>
      <c r="O60" s="166">
        <f>(($O$5/$B60)*$C$34)*$H$43*60/1000</f>
        <v>16.81362912</v>
      </c>
    </row>
    <row r="61" spans="2:15" ht="12.75">
      <c r="B61" s="127">
        <v>17</v>
      </c>
      <c r="C61" s="137">
        <f>(($C$5/$B61)*$C$34)*$H$43*60/1000</f>
        <v>31.451376824470586</v>
      </c>
      <c r="D61" s="137">
        <f>(($D$5/$B61)*$C$34)*$H$43*60/1000</f>
        <v>30.857954620235294</v>
      </c>
      <c r="E61" s="170">
        <f>(($E$5/$B61)*$C$34)*$H$43*60/1000</f>
        <v>30.264532416</v>
      </c>
      <c r="F61" s="188">
        <f>(($F$5/$B61)*$C$34)*$H$43*60/1000</f>
        <v>29.671110211764713</v>
      </c>
      <c r="G61" s="189">
        <f>(($G$5/$B61)*$C$34)*$H$43*60/1000</f>
        <v>28.48426580329412</v>
      </c>
      <c r="H61" s="190">
        <f>(($H$5/$B61)*$C$34)*$H$43*60/1000</f>
        <v>27.297421394823534</v>
      </c>
      <c r="I61" s="137">
        <f>(($I$5/$B61)*$C$34)*$H$43*60/1000</f>
        <v>26.110576986352946</v>
      </c>
      <c r="J61" s="137">
        <f>(($J$5/$B61)*$C$34)*$H$43*60/1000</f>
        <v>24.923732577882355</v>
      </c>
      <c r="K61" s="170">
        <f>(($K$5/$B61)*$C$34)*$H$43*60/1000</f>
        <v>23.14346596517647</v>
      </c>
      <c r="L61" s="172">
        <f>(($L$5/$B61)*$C$34)*$H$43*60/1000</f>
        <v>21.36319935247059</v>
      </c>
      <c r="M61" s="191">
        <f>(($M$5/$B61)*$C$34)*$H$43*60/1000</f>
        <v>20.176354944000003</v>
      </c>
      <c r="N61" s="174">
        <f>(($N$5/$B61)*$C$34)*$H$43*60/1000</f>
        <v>18.989510535529416</v>
      </c>
      <c r="O61" s="166">
        <f>(($O$5/$B61)*$C$34)*$H$43*60/1000</f>
        <v>17.802666127058828</v>
      </c>
    </row>
    <row r="62" spans="2:15" ht="12.75">
      <c r="B62" s="127">
        <v>16</v>
      </c>
      <c r="C62" s="137">
        <f>(($C$5/$B62)*$C$34)*$H$43*60/1000</f>
        <v>33.417087876</v>
      </c>
      <c r="D62" s="137">
        <f>(($D$5/$B62)*$C$34)*$H$43*60/1000</f>
        <v>32.786576784000005</v>
      </c>
      <c r="E62" s="170">
        <f>(($E$5/$B62)*$C$34)*$H$43*60/1000</f>
        <v>32.156065692000006</v>
      </c>
      <c r="F62" s="171">
        <f>(($F$5/$B62)*$C$34)*$H$43*60/1000</f>
        <v>31.525554600000003</v>
      </c>
      <c r="G62" s="172">
        <f>(($G$5/$B62)*$C$34)*$H$43*60/1000</f>
        <v>30.264532416</v>
      </c>
      <c r="H62" s="190">
        <f>(($H$5/$B62)*$C$34)*$H$43*60/1000</f>
        <v>29.003510232000004</v>
      </c>
      <c r="I62" s="149">
        <f>(($I$5/$B62)*$C$34)*$H$43*60/1000</f>
        <v>27.742488048000002</v>
      </c>
      <c r="J62" s="137">
        <f>(($J$5/$B62)*$C$34)*$H$43*60/1000</f>
        <v>26.481465864</v>
      </c>
      <c r="K62" s="170">
        <f>(($K$5/$B62)*$C$34)*$H$43*60/1000</f>
        <v>24.589932588000003</v>
      </c>
      <c r="L62" s="172">
        <f>(($L$5/$B62)*$C$34)*$H$43*60/1000</f>
        <v>22.698399312000003</v>
      </c>
      <c r="M62" s="174">
        <f>(($M$5/$B62)*$C$34)*$H$43*60/1000</f>
        <v>21.437377128</v>
      </c>
      <c r="N62" s="191">
        <f>(($N$5/$B62)*$C$34)*$H$43*60/1000</f>
        <v>20.176354944000003</v>
      </c>
      <c r="O62" s="166">
        <f>(($O$5/$B62)*$C$34)*$H$43*60/1000</f>
        <v>18.915332760000002</v>
      </c>
    </row>
    <row r="63" spans="2:15" ht="12.75">
      <c r="B63" s="127">
        <v>15</v>
      </c>
      <c r="C63" s="137">
        <f>(($C$5/$B63)*$C$34)*$H$43*60/1000</f>
        <v>35.6448937344</v>
      </c>
      <c r="D63" s="137">
        <f>(($D$5/$B63)*$C$34)*$H$43*60/1000</f>
        <v>34.97234856960001</v>
      </c>
      <c r="E63" s="170">
        <f>(($E$5/$B63)*$C$34)*$H$43*60/1000</f>
        <v>34.299803404799995</v>
      </c>
      <c r="F63" s="171">
        <f>(($F$5/$B63)*$C$34)*$H$43*60/1000</f>
        <v>33.62725824</v>
      </c>
      <c r="G63" s="172">
        <f>(($G$5/$B63)*$C$34)*$H$43*60/1000</f>
        <v>32.282167910400005</v>
      </c>
      <c r="H63" s="173">
        <f>(($H$5/$B63)*$C$34)*$H$43*60/1000</f>
        <v>30.9370775808</v>
      </c>
      <c r="I63" s="137">
        <f>(($I$5/$B63)*$C$34)*$H$43*60/1000</f>
        <v>29.5919872512</v>
      </c>
      <c r="J63" s="149">
        <f>(($J$5/$B63)*$C$34)*$H$43*60/1000</f>
        <v>28.246896921600005</v>
      </c>
      <c r="K63" s="170">
        <f>(($K$5/$B63)*$C$34)*$H$43*60/1000</f>
        <v>26.229261427200008</v>
      </c>
      <c r="L63" s="172">
        <f>(($L$5/$B63)*$C$34)*$H$43*60/1000</f>
        <v>24.211625932799997</v>
      </c>
      <c r="M63" s="174">
        <f>(($M$5/$B63)*$C$34)*$H$43*60/1000</f>
        <v>22.866535603200003</v>
      </c>
      <c r="N63" s="174">
        <f>(($N$5/$B63)*$C$34)*$H$43*60/1000</f>
        <v>21.521445273600005</v>
      </c>
      <c r="O63" s="192">
        <f>(($O$5/$B63)*$C$34)*$H$43*60/1000</f>
        <v>20.176354944000003</v>
      </c>
    </row>
    <row r="64" spans="2:15" ht="12.75">
      <c r="B64" s="127">
        <v>14</v>
      </c>
      <c r="C64" s="137">
        <f>(($C$5/$B64)*$C$34)*$H$43*60/1000</f>
        <v>38.190957572571435</v>
      </c>
      <c r="D64" s="137">
        <f>(($D$5/$B64)*$C$34)*$H$43*60/1000</f>
        <v>37.47037346742857</v>
      </c>
      <c r="E64" s="170">
        <f>(($E$5/$B64)*$C$34)*$H$43*60/1000</f>
        <v>36.749789362285725</v>
      </c>
      <c r="F64" s="171">
        <f>(($F$5/$B64)*$C$34)*$H$43*60/1000</f>
        <v>36.02920525714286</v>
      </c>
      <c r="G64" s="172">
        <f>(($G$5/$B64)*$C$34)*$H$43*60/1000</f>
        <v>34.588037046857146</v>
      </c>
      <c r="H64" s="173">
        <f>(($H$5/$B64)*$C$34)*$H$43*60/1000</f>
        <v>33.14686883657143</v>
      </c>
      <c r="I64" s="137">
        <f>(($I$5/$B64)*$C$34)*$H$43*60/1000</f>
        <v>31.705700626285722</v>
      </c>
      <c r="J64" s="137">
        <f>(($J$5/$B64)*$C$34)*$H$43*60/1000</f>
        <v>30.264532416</v>
      </c>
      <c r="K64" s="187">
        <f>(($K$5/$B64)*$C$34)*$H$43*60/1000</f>
        <v>28.10278010057143</v>
      </c>
      <c r="L64" s="172">
        <f>(($L$5/$B64)*$C$34)*$H$43*60/1000</f>
        <v>25.94102778514286</v>
      </c>
      <c r="M64" s="174">
        <f>(($M$5/$B64)*$C$34)*$H$43*60/1000</f>
        <v>24.499859574857144</v>
      </c>
      <c r="N64" s="174">
        <f>(($N$5/$B64)*$C$34)*$H$43*60/1000</f>
        <v>23.05869136457143</v>
      </c>
      <c r="O64" s="166">
        <f>(($O$5/$B64)*$C$34)*$H$43*60/1000</f>
        <v>21.617523154285713</v>
      </c>
    </row>
    <row r="65" spans="2:15" ht="12.75">
      <c r="B65" s="127">
        <v>13</v>
      </c>
      <c r="C65" s="152">
        <f>(($C$5/$B65)*$C$34)*$H$43*60/1000</f>
        <v>41.12872353969231</v>
      </c>
      <c r="D65" s="152">
        <f>(($D$5/$B65)*$C$34)*$H$43*60/1000</f>
        <v>40.35270988800001</v>
      </c>
      <c r="E65" s="193">
        <f>(($E$5/$B65)*$C$34)*$H$43*60/1000</f>
        <v>39.5766962363077</v>
      </c>
      <c r="F65" s="171">
        <f>(($F$5/$B65)*$C$34)*$H$43*60/1000</f>
        <v>38.800682584615394</v>
      </c>
      <c r="G65" s="172">
        <f>(($G$5/$B65)*$C$34)*$H$43*60/1000</f>
        <v>37.24865528123077</v>
      </c>
      <c r="H65" s="173">
        <f>(($H$5/$B65)*$C$34)*$H$43*60/1000</f>
        <v>35.696627977846155</v>
      </c>
      <c r="I65" s="137">
        <f>(($I$5/$B65)*$C$34)*$H$43*60/1000</f>
        <v>34.144600674461536</v>
      </c>
      <c r="J65" s="137">
        <f>(($J$5/$B65)*$C$34)*$H$43*60/1000</f>
        <v>32.59257337107693</v>
      </c>
      <c r="K65" s="170">
        <f>(($K$5/$B65)*$C$34)*$H$43*60/1000</f>
        <v>30.264532416</v>
      </c>
      <c r="L65" s="189">
        <f>(($L$5/$B65)*$C$34)*$H$43*60/1000</f>
        <v>27.93649146092308</v>
      </c>
      <c r="M65" s="174">
        <f>(($M$5/$B65)*$C$34)*$H$43*60/1000</f>
        <v>26.384464157538464</v>
      </c>
      <c r="N65" s="174">
        <f>(($N$5/$B65)*$C$34)*$H$43*60/1000</f>
        <v>24.83243685415385</v>
      </c>
      <c r="O65" s="166">
        <f>(($O$5/$B65)*$C$34)*$H$43*60/1000</f>
        <v>23.28040955076923</v>
      </c>
    </row>
    <row r="66" spans="2:15" ht="12.75">
      <c r="B66" s="127">
        <v>12</v>
      </c>
      <c r="C66" s="152">
        <f>(($C$5/$B66)*$C$34)*$H$43*60/1000</f>
        <v>44.556117168000014</v>
      </c>
      <c r="D66" s="152">
        <f>(($D$5/$B66)*$C$34)*$H$43*60/1000</f>
        <v>43.71543571200001</v>
      </c>
      <c r="E66" s="193">
        <f>(($E$5/$B66)*$C$34)*$H$43*60/1000</f>
        <v>42.874754256</v>
      </c>
      <c r="F66" s="194">
        <f>(($F$5/$B66)*$C$34)*$H$43*60/1000</f>
        <v>42.034072800000004</v>
      </c>
      <c r="G66" s="195">
        <f>(($G$5/$B66)*$C$34)*$H$43*60/1000</f>
        <v>40.35270988800001</v>
      </c>
      <c r="H66" s="173">
        <f>(($H$5/$B66)*$C$34)*$H$43*60/1000</f>
        <v>38.67134697600001</v>
      </c>
      <c r="I66" s="137">
        <f>(($I$5/$B66)*$C$34)*$H$43*60/1000</f>
        <v>36.989984064000005</v>
      </c>
      <c r="J66" s="137">
        <f>(($J$5/$B66)*$C$34)*$H$43*60/1000</f>
        <v>35.30862115200001</v>
      </c>
      <c r="K66" s="170">
        <f>(($K$5/$B66)*$C$34)*$H$43*60/1000</f>
        <v>32.786576784000005</v>
      </c>
      <c r="L66" s="172">
        <f>(($L$5/$B66)*$C$34)*$H$43*60/1000</f>
        <v>30.264532416</v>
      </c>
      <c r="M66" s="174">
        <f>(($M$5/$B66)*$C$34)*$H$43*60/1000</f>
        <v>28.583169504000004</v>
      </c>
      <c r="N66" s="174">
        <f>(($N$5/$B66)*$C$34)*$H$43*60/1000</f>
        <v>26.901806592</v>
      </c>
      <c r="O66" s="166">
        <f>(($O$5/$B66)*$C$34)*$H$43*60/1000</f>
        <v>25.22044368</v>
      </c>
    </row>
    <row r="67" spans="2:15" ht="13.5" thickBot="1">
      <c r="B67" s="153">
        <v>11</v>
      </c>
      <c r="C67" s="196">
        <f>(($C$5/$B67)*$C$34)*$H$43*60/1000</f>
        <v>48.60667327418182</v>
      </c>
      <c r="D67" s="196">
        <f>(($D$5/$B67)*$C$34)*$H$43*60/1000</f>
        <v>47.689566231272735</v>
      </c>
      <c r="E67" s="197">
        <f>(($E$5/$B67)*$C$34)*$H$43*60/1000</f>
        <v>46.77245918836365</v>
      </c>
      <c r="F67" s="198">
        <f>(($F$5/$B67)*$C$34)*$H$43*60/1000</f>
        <v>45.85535214545455</v>
      </c>
      <c r="G67" s="199">
        <f>(($G$5/$B67)*$C$34)*$H$43*60/1000</f>
        <v>44.021138059636364</v>
      </c>
      <c r="H67" s="200">
        <f>(($H$5/$B67)*$C$34)*$H$43*60/1000</f>
        <v>42.18692397381819</v>
      </c>
      <c r="I67" s="196">
        <f>(($I$5/$B67)*$C$34)*$H$43*60/1000</f>
        <v>40.35270988800001</v>
      </c>
      <c r="J67" s="196">
        <f>(($J$5/$B67)*$C$34)*$H$43*60/1000</f>
        <v>38.518495802181825</v>
      </c>
      <c r="K67" s="197">
        <f>(($K$5/$B67)*$C$34)*$H$43*60/1000</f>
        <v>35.76717467345455</v>
      </c>
      <c r="L67" s="199">
        <f>(($L$5/$B67)*$C$34)*$H$43*60/1000</f>
        <v>33.01585354472727</v>
      </c>
      <c r="M67" s="201">
        <f>(($M$5/$B67)*$C$34)*$H$43*60/1000</f>
        <v>31.181639458909096</v>
      </c>
      <c r="N67" s="201">
        <f>(($N$5/$B67)*$C$34)*$H$43*60/1000</f>
        <v>29.34742537309091</v>
      </c>
      <c r="O67" s="202">
        <f>(($O$5/$B67)*$C$34)*$H$43*60/1000</f>
        <v>27.513211287272732</v>
      </c>
    </row>
  </sheetData>
  <sheetProtection/>
  <mergeCells count="5">
    <mergeCell ref="C39:D39"/>
    <mergeCell ref="B30:D30"/>
    <mergeCell ref="G30:H30"/>
    <mergeCell ref="B43:G43"/>
    <mergeCell ref="B36:E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4"/>
  <sheetViews>
    <sheetView zoomScalePageLayoutView="0" workbookViewId="0" topLeftCell="A28">
      <selection activeCell="J40" sqref="J40"/>
    </sheetView>
  </sheetViews>
  <sheetFormatPr defaultColWidth="9.140625" defaultRowHeight="12.75"/>
  <sheetData>
    <row r="2" spans="1:8" ht="18">
      <c r="A2" s="33" t="s">
        <v>56</v>
      </c>
      <c r="B2" s="32" t="s">
        <v>37</v>
      </c>
      <c r="C2" s="6"/>
      <c r="D2" s="7"/>
      <c r="E2" s="5"/>
      <c r="F2" s="4"/>
      <c r="G2" s="4"/>
      <c r="H2" s="4"/>
    </row>
    <row r="3" spans="1:8" ht="14.25" customHeight="1">
      <c r="A3" s="4"/>
      <c r="B3" s="10"/>
      <c r="C3" s="101"/>
      <c r="D3" s="63"/>
      <c r="E3" s="101"/>
      <c r="F3" s="4"/>
      <c r="G3" s="4"/>
      <c r="H3" s="4"/>
    </row>
    <row r="4" ht="18.75" customHeight="1" thickBot="1">
      <c r="A4" s="8" t="s">
        <v>57</v>
      </c>
    </row>
    <row r="5" spans="1:11" ht="16.5" thickBot="1">
      <c r="A5" s="27" t="s">
        <v>58</v>
      </c>
      <c r="B5" s="28">
        <v>48</v>
      </c>
      <c r="C5" s="28">
        <v>46</v>
      </c>
      <c r="D5" s="28">
        <v>44</v>
      </c>
      <c r="E5" s="28">
        <v>42</v>
      </c>
      <c r="F5" s="28">
        <v>38</v>
      </c>
      <c r="G5" s="28">
        <v>36</v>
      </c>
      <c r="H5" s="29">
        <v>32</v>
      </c>
      <c r="I5" s="28">
        <v>28</v>
      </c>
      <c r="J5" s="28">
        <v>24</v>
      </c>
      <c r="K5" s="29">
        <v>22</v>
      </c>
    </row>
    <row r="6" spans="1:11" ht="16.5" thickBot="1">
      <c r="A6" s="31" t="s">
        <v>59</v>
      </c>
      <c r="B6" s="3"/>
      <c r="C6" s="3" t="s">
        <v>2</v>
      </c>
      <c r="D6" s="3"/>
      <c r="E6" s="3"/>
      <c r="F6" s="3"/>
      <c r="G6" s="3"/>
      <c r="H6" s="22"/>
      <c r="I6" s="98"/>
      <c r="J6" s="98"/>
      <c r="K6" s="99"/>
    </row>
    <row r="7" spans="1:11" ht="15">
      <c r="A7" s="12">
        <v>38</v>
      </c>
      <c r="B7" s="15">
        <f aca="true" t="shared" si="0" ref="B7:B30">($B$5/$A7)*$D$34</f>
        <v>2.603195823157895</v>
      </c>
      <c r="C7" s="74">
        <f aca="true" t="shared" si="1" ref="C7:C30">($C$5/$A7)*$D$34</f>
        <v>2.494729330526316</v>
      </c>
      <c r="D7" s="74">
        <f aca="true" t="shared" si="2" ref="D7:D30">($D$5/$A7)*$D$34</f>
        <v>2.3862628378947375</v>
      </c>
      <c r="E7" s="74">
        <f aca="true" t="shared" si="3" ref="E7:E30">($E$5/$A7)*$D$34</f>
        <v>2.2777963452631584</v>
      </c>
      <c r="F7" s="74">
        <f aca="true" t="shared" si="4" ref="F7:F30">($F$5/$A7)*$D$34</f>
        <v>2.0608633600000004</v>
      </c>
      <c r="G7" s="74">
        <f aca="true" t="shared" si="5" ref="G7:G30">($G$5/$A7)*$D$34</f>
        <v>1.9523968673684213</v>
      </c>
      <c r="H7" s="23">
        <f aca="true" t="shared" si="6" ref="H7:H30">($H$5/$A7)*$D$34</f>
        <v>1.7354638821052635</v>
      </c>
      <c r="I7" s="23">
        <f aca="true" t="shared" si="7" ref="I7:I30">($I$5/$A7)*$D$34</f>
        <v>1.5185308968421054</v>
      </c>
      <c r="J7" s="23">
        <f aca="true" t="shared" si="8" ref="J7:J30">($J$5/$A7)*$D$34</f>
        <v>1.3015979115789476</v>
      </c>
      <c r="K7" s="24">
        <f aca="true" t="shared" si="9" ref="K7:K30">($K$5/$A7)*$D$34</f>
        <v>1.1931314189473687</v>
      </c>
    </row>
    <row r="8" spans="1:11" ht="15">
      <c r="A8" s="12">
        <v>36</v>
      </c>
      <c r="B8" s="17">
        <f t="shared" si="0"/>
        <v>2.7478178133333335</v>
      </c>
      <c r="C8" s="72">
        <f t="shared" si="1"/>
        <v>2.6333254044444447</v>
      </c>
      <c r="D8" s="72">
        <f t="shared" si="2"/>
        <v>2.5188329955555564</v>
      </c>
      <c r="E8" s="72">
        <f t="shared" si="3"/>
        <v>2.404340586666667</v>
      </c>
      <c r="F8" s="72">
        <f t="shared" si="4"/>
        <v>2.175355768888889</v>
      </c>
      <c r="G8" s="81">
        <f t="shared" si="5"/>
        <v>2.0608633600000004</v>
      </c>
      <c r="H8" s="14">
        <f t="shared" si="6"/>
        <v>1.8318785422222224</v>
      </c>
      <c r="I8" s="14">
        <f t="shared" si="7"/>
        <v>1.6028937244444448</v>
      </c>
      <c r="J8" s="14">
        <f t="shared" si="8"/>
        <v>1.3739089066666668</v>
      </c>
      <c r="K8" s="25">
        <f t="shared" si="9"/>
        <v>1.2594164977777782</v>
      </c>
    </row>
    <row r="9" spans="1:11" ht="15">
      <c r="A9" s="12">
        <v>34</v>
      </c>
      <c r="B9" s="17">
        <f t="shared" si="0"/>
        <v>2.909454155294118</v>
      </c>
      <c r="C9" s="72">
        <f t="shared" si="1"/>
        <v>2.78822689882353</v>
      </c>
      <c r="D9" s="72">
        <f t="shared" si="2"/>
        <v>2.6669996423529416</v>
      </c>
      <c r="E9" s="72">
        <f t="shared" si="3"/>
        <v>2.5457723858823536</v>
      </c>
      <c r="F9" s="72">
        <f t="shared" si="4"/>
        <v>2.303317872941177</v>
      </c>
      <c r="G9" s="72">
        <f t="shared" si="5"/>
        <v>2.1820906164705884</v>
      </c>
      <c r="H9" s="14">
        <f t="shared" si="6"/>
        <v>1.939636103529412</v>
      </c>
      <c r="I9" s="14">
        <f t="shared" si="7"/>
        <v>1.6971815905882355</v>
      </c>
      <c r="J9" s="14">
        <f t="shared" si="8"/>
        <v>1.454727077647059</v>
      </c>
      <c r="K9" s="25">
        <f t="shared" si="9"/>
        <v>1.3334998211764708</v>
      </c>
    </row>
    <row r="10" spans="1:11" ht="15">
      <c r="A10" s="12">
        <v>32</v>
      </c>
      <c r="B10" s="17">
        <f t="shared" si="0"/>
        <v>3.0912950400000003</v>
      </c>
      <c r="C10" s="72">
        <f t="shared" si="1"/>
        <v>2.9624910800000004</v>
      </c>
      <c r="D10" s="72">
        <f t="shared" si="2"/>
        <v>2.8336871200000004</v>
      </c>
      <c r="E10" s="72">
        <f t="shared" si="3"/>
        <v>2.7048831600000005</v>
      </c>
      <c r="F10" s="72">
        <f t="shared" si="4"/>
        <v>2.4472752400000006</v>
      </c>
      <c r="G10" s="72">
        <f t="shared" si="5"/>
        <v>2.3184712800000002</v>
      </c>
      <c r="H10" s="81">
        <f t="shared" si="6"/>
        <v>2.0608633600000004</v>
      </c>
      <c r="I10" s="14">
        <f t="shared" si="7"/>
        <v>1.8032554400000003</v>
      </c>
      <c r="J10" s="14">
        <f t="shared" si="8"/>
        <v>1.5456475200000002</v>
      </c>
      <c r="K10" s="25">
        <f t="shared" si="9"/>
        <v>1.4168435600000002</v>
      </c>
    </row>
    <row r="11" spans="1:11" ht="15">
      <c r="A11" s="12">
        <v>30</v>
      </c>
      <c r="B11" s="17">
        <f t="shared" si="0"/>
        <v>3.2973813760000006</v>
      </c>
      <c r="C11" s="72">
        <f t="shared" si="1"/>
        <v>3.159990485333334</v>
      </c>
      <c r="D11" s="72">
        <f t="shared" si="2"/>
        <v>3.022599594666667</v>
      </c>
      <c r="E11" s="80">
        <f t="shared" si="3"/>
        <v>2.8852087040000005</v>
      </c>
      <c r="F11" s="72">
        <f t="shared" si="4"/>
        <v>2.610426922666667</v>
      </c>
      <c r="G11" s="72">
        <f t="shared" si="5"/>
        <v>2.4730360320000004</v>
      </c>
      <c r="H11" s="14">
        <f t="shared" si="6"/>
        <v>2.198254250666667</v>
      </c>
      <c r="I11" s="14">
        <f t="shared" si="7"/>
        <v>1.9234724693333336</v>
      </c>
      <c r="J11" s="14">
        <f t="shared" si="8"/>
        <v>1.6486906880000003</v>
      </c>
      <c r="K11" s="25">
        <f t="shared" si="9"/>
        <v>1.5112997973333335</v>
      </c>
    </row>
    <row r="12" spans="1:11" ht="15">
      <c r="A12" s="12">
        <v>29</v>
      </c>
      <c r="B12" s="17">
        <f t="shared" si="0"/>
        <v>3.411084182068966</v>
      </c>
      <c r="C12" s="72">
        <f t="shared" si="1"/>
        <v>3.2689556744827595</v>
      </c>
      <c r="D12" s="72">
        <f t="shared" si="2"/>
        <v>3.126827166896552</v>
      </c>
      <c r="E12" s="72">
        <f t="shared" si="3"/>
        <v>2.9846986593103453</v>
      </c>
      <c r="F12" s="72">
        <f t="shared" si="4"/>
        <v>2.7004416441379315</v>
      </c>
      <c r="G12" s="72">
        <f t="shared" si="5"/>
        <v>2.5583131365517247</v>
      </c>
      <c r="H12" s="14">
        <f t="shared" si="6"/>
        <v>2.274056121379311</v>
      </c>
      <c r="I12" s="14">
        <f t="shared" si="7"/>
        <v>1.989799106206897</v>
      </c>
      <c r="J12" s="14">
        <f t="shared" si="8"/>
        <v>1.705542091034483</v>
      </c>
      <c r="K12" s="25">
        <f t="shared" si="9"/>
        <v>1.563413583448276</v>
      </c>
    </row>
    <row r="13" spans="1:14" ht="15">
      <c r="A13" s="12">
        <v>28</v>
      </c>
      <c r="B13" s="17">
        <f t="shared" si="0"/>
        <v>3.5329086171428576</v>
      </c>
      <c r="C13" s="72">
        <f t="shared" si="1"/>
        <v>3.385704091428572</v>
      </c>
      <c r="D13" s="72">
        <f t="shared" si="2"/>
        <v>3.238499565714286</v>
      </c>
      <c r="E13" s="72">
        <f t="shared" si="3"/>
        <v>3.0912950400000003</v>
      </c>
      <c r="F13" s="80">
        <f t="shared" si="4"/>
        <v>2.7968859885714292</v>
      </c>
      <c r="G13" s="72">
        <f t="shared" si="5"/>
        <v>2.6496814628571435</v>
      </c>
      <c r="H13" s="14">
        <f t="shared" si="6"/>
        <v>2.355272411428572</v>
      </c>
      <c r="I13" s="81">
        <f t="shared" si="7"/>
        <v>2.0608633600000004</v>
      </c>
      <c r="J13" s="14">
        <f t="shared" si="8"/>
        <v>1.7664543085714288</v>
      </c>
      <c r="K13" s="25">
        <f t="shared" si="9"/>
        <v>1.619249782857143</v>
      </c>
      <c r="M13" s="10" t="s">
        <v>48</v>
      </c>
      <c r="N13" s="10" t="s">
        <v>55</v>
      </c>
    </row>
    <row r="14" spans="1:11" ht="15">
      <c r="A14" s="12">
        <v>27</v>
      </c>
      <c r="B14" s="17">
        <f t="shared" si="0"/>
        <v>3.6637570844444447</v>
      </c>
      <c r="C14" s="72">
        <f t="shared" si="1"/>
        <v>3.51110053925926</v>
      </c>
      <c r="D14" s="72">
        <f t="shared" si="2"/>
        <v>3.3584439940740745</v>
      </c>
      <c r="E14" s="72">
        <f t="shared" si="3"/>
        <v>3.2057874488888896</v>
      </c>
      <c r="F14" s="80">
        <f t="shared" si="4"/>
        <v>2.9004743585185193</v>
      </c>
      <c r="G14" s="72">
        <f t="shared" si="5"/>
        <v>2.7478178133333335</v>
      </c>
      <c r="H14" s="14">
        <f t="shared" si="6"/>
        <v>2.4425047229629633</v>
      </c>
      <c r="I14" s="14">
        <f t="shared" si="7"/>
        <v>2.137191632592593</v>
      </c>
      <c r="J14" s="14">
        <f t="shared" si="8"/>
        <v>1.8318785422222224</v>
      </c>
      <c r="K14" s="25">
        <f t="shared" si="9"/>
        <v>1.6792219970370372</v>
      </c>
    </row>
    <row r="15" spans="1:14" ht="15">
      <c r="A15" s="12">
        <v>26</v>
      </c>
      <c r="B15" s="17">
        <f t="shared" si="0"/>
        <v>3.804670818461539</v>
      </c>
      <c r="C15" s="72">
        <f t="shared" si="1"/>
        <v>3.646142867692308</v>
      </c>
      <c r="D15" s="72">
        <f t="shared" si="2"/>
        <v>3.4876149169230777</v>
      </c>
      <c r="E15" s="72">
        <f t="shared" si="3"/>
        <v>3.329086966153847</v>
      </c>
      <c r="F15" s="72">
        <f t="shared" si="4"/>
        <v>3.012031064615385</v>
      </c>
      <c r="G15" s="80">
        <f t="shared" si="5"/>
        <v>2.853503113846154</v>
      </c>
      <c r="H15" s="14">
        <f t="shared" si="6"/>
        <v>2.536447212307693</v>
      </c>
      <c r="I15" s="14">
        <f t="shared" si="7"/>
        <v>2.219391310769231</v>
      </c>
      <c r="J15" s="14">
        <f t="shared" si="8"/>
        <v>1.9023354092307696</v>
      </c>
      <c r="K15" s="25">
        <f t="shared" si="9"/>
        <v>1.7438074584615388</v>
      </c>
      <c r="M15" s="10" t="s">
        <v>49</v>
      </c>
      <c r="N15">
        <v>1953</v>
      </c>
    </row>
    <row r="16" spans="1:14" ht="15">
      <c r="A16" s="12">
        <v>25</v>
      </c>
      <c r="B16" s="17">
        <f t="shared" si="0"/>
        <v>3.9568576512000004</v>
      </c>
      <c r="C16" s="72">
        <f t="shared" si="1"/>
        <v>3.791988582400001</v>
      </c>
      <c r="D16" s="72">
        <f t="shared" si="2"/>
        <v>3.6271195136000007</v>
      </c>
      <c r="E16" s="72">
        <f t="shared" si="3"/>
        <v>3.4622504448000004</v>
      </c>
      <c r="F16" s="72">
        <f t="shared" si="4"/>
        <v>3.1325123072000007</v>
      </c>
      <c r="G16" s="72">
        <f t="shared" si="5"/>
        <v>2.9676432384000004</v>
      </c>
      <c r="H16" s="14">
        <f t="shared" si="6"/>
        <v>2.6379051008000007</v>
      </c>
      <c r="I16" s="14">
        <f t="shared" si="7"/>
        <v>2.3081669632000006</v>
      </c>
      <c r="J16" s="14">
        <f t="shared" si="8"/>
        <v>1.9784288256000002</v>
      </c>
      <c r="K16" s="25">
        <f t="shared" si="9"/>
        <v>1.8135597568000004</v>
      </c>
      <c r="M16" s="10" t="s">
        <v>50</v>
      </c>
      <c r="N16">
        <v>2068</v>
      </c>
    </row>
    <row r="17" spans="1:14" ht="15">
      <c r="A17" s="12">
        <v>24</v>
      </c>
      <c r="B17" s="17">
        <f t="shared" si="0"/>
        <v>4.121726720000001</v>
      </c>
      <c r="C17" s="72">
        <f t="shared" si="1"/>
        <v>3.9499881066666673</v>
      </c>
      <c r="D17" s="72">
        <f t="shared" si="2"/>
        <v>3.778249493333334</v>
      </c>
      <c r="E17" s="72">
        <f t="shared" si="3"/>
        <v>3.6065108800000005</v>
      </c>
      <c r="F17" s="72">
        <f t="shared" si="4"/>
        <v>3.2630336533333337</v>
      </c>
      <c r="G17" s="72">
        <f t="shared" si="5"/>
        <v>3.0912950400000003</v>
      </c>
      <c r="H17" s="14">
        <f t="shared" si="6"/>
        <v>2.7478178133333335</v>
      </c>
      <c r="I17" s="14">
        <f t="shared" si="7"/>
        <v>2.404340586666667</v>
      </c>
      <c r="J17" s="81">
        <f t="shared" si="8"/>
        <v>2.0608633600000004</v>
      </c>
      <c r="K17" s="25">
        <f t="shared" si="9"/>
        <v>1.889124746666667</v>
      </c>
      <c r="M17" s="10" t="s">
        <v>51</v>
      </c>
      <c r="N17">
        <v>2010</v>
      </c>
    </row>
    <row r="18" spans="1:14" ht="15">
      <c r="A18" s="12">
        <v>23</v>
      </c>
      <c r="B18" s="17">
        <f t="shared" si="0"/>
        <v>4.300932229565218</v>
      </c>
      <c r="C18" s="76">
        <f t="shared" si="1"/>
        <v>4.121726720000001</v>
      </c>
      <c r="D18" s="72">
        <f t="shared" si="2"/>
        <v>3.9425212104347835</v>
      </c>
      <c r="E18" s="72">
        <f t="shared" si="3"/>
        <v>3.7633157008695655</v>
      </c>
      <c r="F18" s="72">
        <f t="shared" si="4"/>
        <v>3.404904681739131</v>
      </c>
      <c r="G18" s="72">
        <f t="shared" si="5"/>
        <v>3.225699172173914</v>
      </c>
      <c r="H18" s="80">
        <f t="shared" si="6"/>
        <v>2.8672881530434786</v>
      </c>
      <c r="I18" s="14">
        <f t="shared" si="7"/>
        <v>2.5088771339130442</v>
      </c>
      <c r="J18" s="14">
        <f t="shared" si="8"/>
        <v>2.150466114782609</v>
      </c>
      <c r="K18" s="25">
        <f t="shared" si="9"/>
        <v>1.9712606052173918</v>
      </c>
      <c r="M18" s="10" t="s">
        <v>52</v>
      </c>
      <c r="N18">
        <v>2032</v>
      </c>
    </row>
    <row r="19" spans="1:14" ht="15">
      <c r="A19" s="12">
        <v>22</v>
      </c>
      <c r="B19" s="17">
        <f t="shared" si="0"/>
        <v>4.496429149090909</v>
      </c>
      <c r="C19" s="72">
        <f t="shared" si="1"/>
        <v>4.3090779345454555</v>
      </c>
      <c r="D19" s="76">
        <f t="shared" si="2"/>
        <v>4.121726720000001</v>
      </c>
      <c r="E19" s="72">
        <f t="shared" si="3"/>
        <v>3.9343755054545464</v>
      </c>
      <c r="F19" s="72">
        <f t="shared" si="4"/>
        <v>3.559673076363637</v>
      </c>
      <c r="G19" s="72">
        <f t="shared" si="5"/>
        <v>3.3723218618181825</v>
      </c>
      <c r="H19" s="14">
        <f t="shared" si="6"/>
        <v>2.9976194327272734</v>
      </c>
      <c r="I19" s="14">
        <f t="shared" si="7"/>
        <v>2.6229170036363643</v>
      </c>
      <c r="J19" s="14">
        <f t="shared" si="8"/>
        <v>2.2482145745454547</v>
      </c>
      <c r="K19" s="82">
        <f t="shared" si="9"/>
        <v>2.0608633600000004</v>
      </c>
      <c r="M19" s="10" t="s">
        <v>53</v>
      </c>
      <c r="N19">
        <v>2055</v>
      </c>
    </row>
    <row r="20" spans="1:14" ht="15">
      <c r="A20" s="12">
        <v>21</v>
      </c>
      <c r="B20" s="17">
        <f t="shared" si="0"/>
        <v>4.710544822857144</v>
      </c>
      <c r="C20" s="72">
        <f t="shared" si="1"/>
        <v>4.514272121904763</v>
      </c>
      <c r="D20" s="72">
        <f t="shared" si="2"/>
        <v>4.317999420952382</v>
      </c>
      <c r="E20" s="76">
        <f t="shared" si="3"/>
        <v>4.121726720000001</v>
      </c>
      <c r="F20" s="72">
        <f t="shared" si="4"/>
        <v>3.7291813180952387</v>
      </c>
      <c r="G20" s="72">
        <f t="shared" si="5"/>
        <v>3.5329086171428576</v>
      </c>
      <c r="H20" s="14">
        <f t="shared" si="6"/>
        <v>3.1403632152380956</v>
      </c>
      <c r="I20" s="14">
        <f t="shared" si="7"/>
        <v>2.7478178133333335</v>
      </c>
      <c r="J20" s="14">
        <f t="shared" si="8"/>
        <v>2.355272411428572</v>
      </c>
      <c r="K20" s="25">
        <f t="shared" si="9"/>
        <v>2.158999710476191</v>
      </c>
      <c r="M20" s="10" t="s">
        <v>54</v>
      </c>
      <c r="N20">
        <v>2068</v>
      </c>
    </row>
    <row r="21" spans="1:11" ht="15">
      <c r="A21" s="12">
        <v>20</v>
      </c>
      <c r="B21" s="17">
        <f t="shared" si="0"/>
        <v>4.946072064000001</v>
      </c>
      <c r="C21" s="72">
        <f t="shared" si="1"/>
        <v>4.739985728000001</v>
      </c>
      <c r="D21" s="72">
        <f t="shared" si="2"/>
        <v>4.533899392000001</v>
      </c>
      <c r="E21" s="72">
        <f t="shared" si="3"/>
        <v>4.327813056000001</v>
      </c>
      <c r="F21" s="72">
        <f t="shared" si="4"/>
        <v>3.9156403840000005</v>
      </c>
      <c r="G21" s="72">
        <f t="shared" si="5"/>
        <v>3.7095540480000007</v>
      </c>
      <c r="H21" s="14">
        <f t="shared" si="6"/>
        <v>3.2973813760000006</v>
      </c>
      <c r="I21" s="80">
        <f t="shared" si="7"/>
        <v>2.8852087040000005</v>
      </c>
      <c r="J21" s="14">
        <f t="shared" si="8"/>
        <v>2.4730360320000004</v>
      </c>
      <c r="K21" s="25">
        <f t="shared" si="9"/>
        <v>2.2669496960000006</v>
      </c>
    </row>
    <row r="22" spans="1:11" ht="15">
      <c r="A22" s="12">
        <v>19</v>
      </c>
      <c r="B22" s="17">
        <f t="shared" si="0"/>
        <v>5.20639164631579</v>
      </c>
      <c r="C22" s="72">
        <f t="shared" si="1"/>
        <v>4.989458661052632</v>
      </c>
      <c r="D22" s="72">
        <f t="shared" si="2"/>
        <v>4.772525675789475</v>
      </c>
      <c r="E22" s="72">
        <f t="shared" si="3"/>
        <v>4.555592690526317</v>
      </c>
      <c r="F22" s="76">
        <f t="shared" si="4"/>
        <v>4.121726720000001</v>
      </c>
      <c r="G22" s="72">
        <f t="shared" si="5"/>
        <v>3.9047937347368427</v>
      </c>
      <c r="H22" s="14">
        <f t="shared" si="6"/>
        <v>3.470927764210527</v>
      </c>
      <c r="I22" s="14">
        <f t="shared" si="7"/>
        <v>3.037061793684211</v>
      </c>
      <c r="J22" s="14">
        <f t="shared" si="8"/>
        <v>2.603195823157895</v>
      </c>
      <c r="K22" s="25">
        <f t="shared" si="9"/>
        <v>2.3862628378947375</v>
      </c>
    </row>
    <row r="23" spans="1:11" ht="15">
      <c r="A23" s="12">
        <v>18</v>
      </c>
      <c r="B23" s="17">
        <f t="shared" si="0"/>
        <v>5.495635626666667</v>
      </c>
      <c r="C23" s="72">
        <f t="shared" si="1"/>
        <v>5.2666508088888895</v>
      </c>
      <c r="D23" s="72">
        <f t="shared" si="2"/>
        <v>5.037665991111113</v>
      </c>
      <c r="E23" s="72">
        <f t="shared" si="3"/>
        <v>4.808681173333334</v>
      </c>
      <c r="F23" s="72">
        <f t="shared" si="4"/>
        <v>4.350711537777778</v>
      </c>
      <c r="G23" s="76">
        <f t="shared" si="5"/>
        <v>4.121726720000001</v>
      </c>
      <c r="H23" s="14">
        <f t="shared" si="6"/>
        <v>3.6637570844444447</v>
      </c>
      <c r="I23" s="14">
        <f t="shared" si="7"/>
        <v>3.2057874488888896</v>
      </c>
      <c r="J23" s="14">
        <f t="shared" si="8"/>
        <v>2.7478178133333335</v>
      </c>
      <c r="K23" s="25">
        <f t="shared" si="9"/>
        <v>2.5188329955555564</v>
      </c>
    </row>
    <row r="24" spans="1:11" ht="15">
      <c r="A24" s="12">
        <v>17</v>
      </c>
      <c r="B24" s="17">
        <f t="shared" si="0"/>
        <v>5.818908310588236</v>
      </c>
      <c r="C24" s="72">
        <f t="shared" si="1"/>
        <v>5.57645379764706</v>
      </c>
      <c r="D24" s="72">
        <f t="shared" si="2"/>
        <v>5.333999284705883</v>
      </c>
      <c r="E24" s="72">
        <f t="shared" si="3"/>
        <v>5.091544771764707</v>
      </c>
      <c r="F24" s="72">
        <f t="shared" si="4"/>
        <v>4.606635745882354</v>
      </c>
      <c r="G24" s="72">
        <f t="shared" si="5"/>
        <v>4.364181232941177</v>
      </c>
      <c r="H24" s="14">
        <f t="shared" si="6"/>
        <v>3.879272207058824</v>
      </c>
      <c r="I24" s="14">
        <f t="shared" si="7"/>
        <v>3.394363181176471</v>
      </c>
      <c r="J24" s="80">
        <f t="shared" si="8"/>
        <v>2.909454155294118</v>
      </c>
      <c r="K24" s="25">
        <f t="shared" si="9"/>
        <v>2.6669996423529416</v>
      </c>
    </row>
    <row r="25" spans="1:11" ht="15">
      <c r="A25" s="12">
        <v>16</v>
      </c>
      <c r="B25" s="17">
        <f t="shared" si="0"/>
        <v>6.182590080000001</v>
      </c>
      <c r="C25" s="72">
        <f t="shared" si="1"/>
        <v>5.924982160000001</v>
      </c>
      <c r="D25" s="72">
        <f t="shared" si="2"/>
        <v>5.667374240000001</v>
      </c>
      <c r="E25" s="72">
        <f t="shared" si="3"/>
        <v>5.409766320000001</v>
      </c>
      <c r="F25" s="72">
        <f t="shared" si="4"/>
        <v>4.894550480000001</v>
      </c>
      <c r="G25" s="72">
        <f t="shared" si="5"/>
        <v>4.6369425600000005</v>
      </c>
      <c r="H25" s="76">
        <f t="shared" si="6"/>
        <v>4.121726720000001</v>
      </c>
      <c r="I25" s="14">
        <f t="shared" si="7"/>
        <v>3.6065108800000005</v>
      </c>
      <c r="J25" s="14">
        <f t="shared" si="8"/>
        <v>3.0912950400000003</v>
      </c>
      <c r="K25" s="25">
        <f t="shared" si="9"/>
        <v>2.8336871200000004</v>
      </c>
    </row>
    <row r="26" spans="1:11" ht="15">
      <c r="A26" s="12">
        <v>15</v>
      </c>
      <c r="B26" s="17">
        <f t="shared" si="0"/>
        <v>6.594762752000001</v>
      </c>
      <c r="C26" s="72">
        <f t="shared" si="1"/>
        <v>6.319980970666668</v>
      </c>
      <c r="D26" s="72">
        <f t="shared" si="2"/>
        <v>6.045199189333334</v>
      </c>
      <c r="E26" s="72">
        <f t="shared" si="3"/>
        <v>5.770417408000001</v>
      </c>
      <c r="F26" s="72">
        <f t="shared" si="4"/>
        <v>5.220853845333334</v>
      </c>
      <c r="G26" s="72">
        <f t="shared" si="5"/>
        <v>4.946072064000001</v>
      </c>
      <c r="H26" s="14">
        <f t="shared" si="6"/>
        <v>4.396508501333334</v>
      </c>
      <c r="I26" s="14">
        <f t="shared" si="7"/>
        <v>3.846944938666667</v>
      </c>
      <c r="J26" s="14">
        <f t="shared" si="8"/>
        <v>3.2973813760000006</v>
      </c>
      <c r="K26" s="25">
        <f t="shared" si="9"/>
        <v>3.022599594666667</v>
      </c>
    </row>
    <row r="27" spans="1:11" ht="15">
      <c r="A27" s="12">
        <v>14</v>
      </c>
      <c r="B27" s="17">
        <f t="shared" si="0"/>
        <v>7.065817234285715</v>
      </c>
      <c r="C27" s="72">
        <f t="shared" si="1"/>
        <v>6.771408182857144</v>
      </c>
      <c r="D27" s="72">
        <f t="shared" si="2"/>
        <v>6.476999131428572</v>
      </c>
      <c r="E27" s="72">
        <f t="shared" si="3"/>
        <v>6.182590080000001</v>
      </c>
      <c r="F27" s="72">
        <f t="shared" si="4"/>
        <v>5.5937719771428585</v>
      </c>
      <c r="G27" s="72">
        <f t="shared" si="5"/>
        <v>5.299362925714287</v>
      </c>
      <c r="H27" s="14">
        <f t="shared" si="6"/>
        <v>4.710544822857144</v>
      </c>
      <c r="I27" s="76">
        <f t="shared" si="7"/>
        <v>4.121726720000001</v>
      </c>
      <c r="J27" s="14">
        <f t="shared" si="8"/>
        <v>3.5329086171428576</v>
      </c>
      <c r="K27" s="25">
        <f t="shared" si="9"/>
        <v>3.238499565714286</v>
      </c>
    </row>
    <row r="28" spans="1:11" ht="15">
      <c r="A28" s="12">
        <v>13</v>
      </c>
      <c r="B28" s="17">
        <f t="shared" si="0"/>
        <v>7.609341636923078</v>
      </c>
      <c r="C28" s="72">
        <f t="shared" si="1"/>
        <v>7.292285735384616</v>
      </c>
      <c r="D28" s="72">
        <f t="shared" si="2"/>
        <v>6.975229833846155</v>
      </c>
      <c r="E28" s="72">
        <f t="shared" si="3"/>
        <v>6.658173932307694</v>
      </c>
      <c r="F28" s="72">
        <f t="shared" si="4"/>
        <v>6.02406212923077</v>
      </c>
      <c r="G28" s="72">
        <f t="shared" si="5"/>
        <v>5.707006227692308</v>
      </c>
      <c r="H28" s="14">
        <f t="shared" si="6"/>
        <v>5.072894424615386</v>
      </c>
      <c r="I28" s="14">
        <f t="shared" si="7"/>
        <v>4.438782621538462</v>
      </c>
      <c r="J28" s="14">
        <f t="shared" si="8"/>
        <v>3.804670818461539</v>
      </c>
      <c r="K28" s="25">
        <f t="shared" si="9"/>
        <v>3.4876149169230777</v>
      </c>
    </row>
    <row r="29" spans="1:11" ht="15">
      <c r="A29" s="12">
        <v>12</v>
      </c>
      <c r="B29" s="17">
        <f t="shared" si="0"/>
        <v>8.243453440000001</v>
      </c>
      <c r="C29" s="72">
        <f t="shared" si="1"/>
        <v>7.899976213333335</v>
      </c>
      <c r="D29" s="72">
        <f t="shared" si="2"/>
        <v>7.556498986666668</v>
      </c>
      <c r="E29" s="72">
        <f t="shared" si="3"/>
        <v>7.213021760000001</v>
      </c>
      <c r="F29" s="72">
        <f t="shared" si="4"/>
        <v>6.5260673066666675</v>
      </c>
      <c r="G29" s="72">
        <f t="shared" si="5"/>
        <v>6.182590080000001</v>
      </c>
      <c r="H29" s="14">
        <f t="shared" si="6"/>
        <v>5.495635626666667</v>
      </c>
      <c r="I29" s="14">
        <f t="shared" si="7"/>
        <v>4.808681173333334</v>
      </c>
      <c r="J29" s="76">
        <f t="shared" si="8"/>
        <v>4.121726720000001</v>
      </c>
      <c r="K29" s="25">
        <f t="shared" si="9"/>
        <v>3.778249493333334</v>
      </c>
    </row>
    <row r="30" spans="1:11" ht="15.75" thickBot="1">
      <c r="A30" s="2">
        <v>11</v>
      </c>
      <c r="B30" s="18">
        <f t="shared" si="0"/>
        <v>8.992858298181819</v>
      </c>
      <c r="C30" s="75">
        <f t="shared" si="1"/>
        <v>8.618155869090911</v>
      </c>
      <c r="D30" s="75">
        <f t="shared" si="2"/>
        <v>8.243453440000001</v>
      </c>
      <c r="E30" s="75">
        <f t="shared" si="3"/>
        <v>7.868751010909093</v>
      </c>
      <c r="F30" s="75">
        <f t="shared" si="4"/>
        <v>7.119346152727274</v>
      </c>
      <c r="G30" s="75">
        <f t="shared" si="5"/>
        <v>6.744643723636365</v>
      </c>
      <c r="H30" s="26">
        <f t="shared" si="6"/>
        <v>5.995238865454547</v>
      </c>
      <c r="I30" s="26">
        <f t="shared" si="7"/>
        <v>5.2458340072727285</v>
      </c>
      <c r="J30" s="26">
        <f t="shared" si="8"/>
        <v>4.496429149090909</v>
      </c>
      <c r="K30" s="100">
        <f t="shared" si="9"/>
        <v>4.121726720000001</v>
      </c>
    </row>
    <row r="31" ht="15">
      <c r="B31" s="1" t="s">
        <v>2</v>
      </c>
    </row>
    <row r="32" spans="1:8" ht="15">
      <c r="A32" s="1" t="s">
        <v>0</v>
      </c>
      <c r="B32" s="1">
        <v>2</v>
      </c>
      <c r="C32" s="1" t="s">
        <v>1</v>
      </c>
      <c r="D32" s="1">
        <f>H32*2</f>
        <v>0.656</v>
      </c>
      <c r="F32" s="1"/>
      <c r="G32" s="1" t="s">
        <v>7</v>
      </c>
      <c r="H32" s="1">
        <v>0.328</v>
      </c>
    </row>
    <row r="33" spans="1:8" ht="15">
      <c r="A33" s="1" t="s">
        <v>37</v>
      </c>
      <c r="C33" s="1" t="s">
        <v>3</v>
      </c>
      <c r="D33" s="1">
        <v>3.14156</v>
      </c>
      <c r="F33" s="1"/>
      <c r="G33" s="1"/>
      <c r="H33" s="1"/>
    </row>
    <row r="34" spans="1:9" ht="15">
      <c r="A34" s="1"/>
      <c r="C34" s="1" t="s">
        <v>4</v>
      </c>
      <c r="D34" s="1">
        <f>+D32*D33</f>
        <v>2.0608633600000004</v>
      </c>
      <c r="F34" s="1"/>
      <c r="G34" s="1" t="s">
        <v>30</v>
      </c>
      <c r="H34" s="1" t="s">
        <v>46</v>
      </c>
      <c r="I34" s="10" t="s">
        <v>45</v>
      </c>
    </row>
    <row r="35" spans="1:8" ht="15">
      <c r="A35" s="1"/>
      <c r="C35" s="1"/>
      <c r="D35" s="1"/>
      <c r="F35" s="1"/>
      <c r="G35" s="1"/>
      <c r="H35" s="1"/>
    </row>
    <row r="36" spans="1:8" ht="15">
      <c r="A36" s="1"/>
      <c r="C36" s="1"/>
      <c r="D36" s="1"/>
      <c r="F36" s="1"/>
      <c r="G36" s="1"/>
      <c r="H36" s="1"/>
    </row>
    <row r="38" spans="1:8" ht="15.75">
      <c r="A38" s="9" t="s">
        <v>47</v>
      </c>
      <c r="C38" s="1"/>
      <c r="D38" s="1"/>
      <c r="F38" s="1"/>
      <c r="G38" s="1"/>
      <c r="H38" s="1"/>
    </row>
    <row r="39" ht="12.75">
      <c r="A39" s="10" t="s">
        <v>37</v>
      </c>
    </row>
    <row r="40" spans="1:5" ht="15.75">
      <c r="A40" s="8" t="s">
        <v>38</v>
      </c>
      <c r="B40" s="32">
        <v>80</v>
      </c>
      <c r="C40" s="10" t="s">
        <v>39</v>
      </c>
      <c r="D40" t="s">
        <v>2</v>
      </c>
      <c r="E40" t="s">
        <v>2</v>
      </c>
    </row>
    <row r="41" ht="13.5" thickBot="1">
      <c r="A41" s="8" t="s">
        <v>2</v>
      </c>
    </row>
    <row r="42" spans="1:11" ht="16.5" thickBot="1">
      <c r="A42" s="32" t="s">
        <v>9</v>
      </c>
      <c r="B42" s="28">
        <v>48</v>
      </c>
      <c r="C42" s="28">
        <v>46</v>
      </c>
      <c r="D42" s="28">
        <v>44</v>
      </c>
      <c r="E42" s="28">
        <v>42</v>
      </c>
      <c r="F42" s="28">
        <v>38</v>
      </c>
      <c r="G42" s="28">
        <v>36</v>
      </c>
      <c r="H42" s="29">
        <v>32</v>
      </c>
      <c r="I42" s="28">
        <v>28</v>
      </c>
      <c r="J42" s="28">
        <v>24</v>
      </c>
      <c r="K42" s="29">
        <v>22</v>
      </c>
    </row>
    <row r="43" spans="1:11" ht="15">
      <c r="A43" s="12">
        <v>34</v>
      </c>
      <c r="B43" s="15">
        <f>$B9*$B$40*60/1000</f>
        <v>13.965379945411767</v>
      </c>
      <c r="C43" s="16">
        <f>$C9*$B$40*60/1000</f>
        <v>13.383489114352946</v>
      </c>
      <c r="D43" s="16">
        <f>$D9*$B$40*60/1000</f>
        <v>12.801598283294119</v>
      </c>
      <c r="E43" s="16">
        <f>$E9*$B$40*60/1000</f>
        <v>12.219707452235296</v>
      </c>
      <c r="F43" s="16">
        <f>$F9*$B$40*60/1000</f>
        <v>11.05592579011765</v>
      </c>
      <c r="G43" s="16">
        <f>$G9*$B$40*60/1000</f>
        <v>10.474034959058825</v>
      </c>
      <c r="H43" s="16">
        <f>$H9*$B$40*60/1000</f>
        <v>9.310253296941177</v>
      </c>
      <c r="I43" s="16">
        <f>$I9*$B$40*60/1000</f>
        <v>8.14647163482353</v>
      </c>
      <c r="J43" s="16">
        <f>$J9*$B$40*60/1000</f>
        <v>6.9826899727058835</v>
      </c>
      <c r="K43" s="20">
        <f>$K9*$B$40*60/1000</f>
        <v>6.4007991416470595</v>
      </c>
    </row>
    <row r="44" spans="1:11" ht="15">
      <c r="A44" s="12">
        <v>32</v>
      </c>
      <c r="B44" s="17">
        <f aca="true" t="shared" si="10" ref="B44:B64">$B10*$B$40*60/1000</f>
        <v>14.838216192</v>
      </c>
      <c r="C44" s="13">
        <f aca="true" t="shared" si="11" ref="C44:C63">$C10*$B$40*60/1000</f>
        <v>14.219957184</v>
      </c>
      <c r="D44" s="13">
        <f aca="true" t="shared" si="12" ref="D44:D64">$D10*$B$40*60/1000</f>
        <v>13.601698176000001</v>
      </c>
      <c r="E44" s="13">
        <f aca="true" t="shared" si="13" ref="E44:E64">$E10*$B$40*60/1000</f>
        <v>12.983439168000002</v>
      </c>
      <c r="F44" s="13">
        <f aca="true" t="shared" si="14" ref="F44:F64">$F10*$B$40*60/1000</f>
        <v>11.746921152000002</v>
      </c>
      <c r="G44" s="13">
        <f aca="true" t="shared" si="15" ref="G44:G64">$G10*$B$40*60/1000</f>
        <v>11.128662144000002</v>
      </c>
      <c r="H44" s="81">
        <f aca="true" t="shared" si="16" ref="H44:H64">$H10*$B$40*60/1000</f>
        <v>9.892144128000002</v>
      </c>
      <c r="I44" s="13">
        <f aca="true" t="shared" si="17" ref="I44:I64">$I10*$B$40*60/1000</f>
        <v>8.655626112000002</v>
      </c>
      <c r="J44" s="13">
        <f aca="true" t="shared" si="18" ref="J44:J64">$J10*$B$40*60/1000</f>
        <v>7.419108096</v>
      </c>
      <c r="K44" s="21">
        <f aca="true" t="shared" si="19" ref="K44:K63">$K10*$B$40*60/1000</f>
        <v>6.8008490880000005</v>
      </c>
    </row>
    <row r="45" spans="1:11" ht="15">
      <c r="A45" s="12">
        <v>30</v>
      </c>
      <c r="B45" s="17">
        <f t="shared" si="10"/>
        <v>15.827430604800004</v>
      </c>
      <c r="C45" s="13">
        <f t="shared" si="11"/>
        <v>15.167954329600004</v>
      </c>
      <c r="D45" s="13">
        <f t="shared" si="12"/>
        <v>14.508478054400003</v>
      </c>
      <c r="E45" s="80">
        <f t="shared" si="13"/>
        <v>13.849001779200002</v>
      </c>
      <c r="F45" s="13">
        <f t="shared" si="14"/>
        <v>12.530049228800003</v>
      </c>
      <c r="G45" s="13">
        <f t="shared" si="15"/>
        <v>11.870572953600002</v>
      </c>
      <c r="H45" s="13">
        <f t="shared" si="16"/>
        <v>10.551620403200001</v>
      </c>
      <c r="I45" s="13">
        <f t="shared" si="17"/>
        <v>9.2326678528</v>
      </c>
      <c r="J45" s="13">
        <f t="shared" si="18"/>
        <v>7.913715302400002</v>
      </c>
      <c r="K45" s="21">
        <f t="shared" si="19"/>
        <v>7.2542390272000015</v>
      </c>
    </row>
    <row r="46" spans="1:11" ht="15">
      <c r="A46" s="12">
        <v>29</v>
      </c>
      <c r="B46" s="17">
        <f t="shared" si="10"/>
        <v>16.373204073931035</v>
      </c>
      <c r="C46" s="13">
        <f t="shared" si="11"/>
        <v>15.690987237517247</v>
      </c>
      <c r="D46" s="13">
        <f t="shared" si="12"/>
        <v>15.008770401103451</v>
      </c>
      <c r="E46" s="13">
        <f t="shared" si="13"/>
        <v>14.326553564689657</v>
      </c>
      <c r="F46" s="13">
        <f t="shared" si="14"/>
        <v>12.962119891862072</v>
      </c>
      <c r="G46" s="13">
        <f t="shared" si="15"/>
        <v>12.279903055448278</v>
      </c>
      <c r="H46" s="13">
        <f t="shared" si="16"/>
        <v>10.91546938262069</v>
      </c>
      <c r="I46" s="13">
        <f t="shared" si="17"/>
        <v>9.551035709793105</v>
      </c>
      <c r="J46" s="13">
        <f t="shared" si="18"/>
        <v>8.186602036965517</v>
      </c>
      <c r="K46" s="21">
        <f t="shared" si="19"/>
        <v>7.5043852005517255</v>
      </c>
    </row>
    <row r="47" spans="1:11" ht="15">
      <c r="A47" s="12">
        <v>28</v>
      </c>
      <c r="B47" s="17">
        <f t="shared" si="10"/>
        <v>16.95796136228572</v>
      </c>
      <c r="C47" s="13">
        <f t="shared" si="11"/>
        <v>16.251379638857145</v>
      </c>
      <c r="D47" s="13">
        <f t="shared" si="12"/>
        <v>15.544797915428573</v>
      </c>
      <c r="E47" s="13">
        <f t="shared" si="13"/>
        <v>14.838216192</v>
      </c>
      <c r="F47" s="80">
        <f t="shared" si="14"/>
        <v>13.42505274514286</v>
      </c>
      <c r="G47" s="13">
        <f t="shared" si="15"/>
        <v>12.71847102171429</v>
      </c>
      <c r="H47" s="13">
        <f t="shared" si="16"/>
        <v>11.305307574857146</v>
      </c>
      <c r="I47" s="81">
        <f t="shared" si="17"/>
        <v>9.892144128000002</v>
      </c>
      <c r="J47" s="13">
        <f t="shared" si="18"/>
        <v>8.47898068114286</v>
      </c>
      <c r="K47" s="21">
        <f t="shared" si="19"/>
        <v>7.7723989577142865</v>
      </c>
    </row>
    <row r="48" spans="1:11" ht="15">
      <c r="A48" s="12">
        <v>27</v>
      </c>
      <c r="B48" s="17">
        <f t="shared" si="10"/>
        <v>17.586034005333335</v>
      </c>
      <c r="C48" s="13">
        <f t="shared" si="11"/>
        <v>16.853282588444447</v>
      </c>
      <c r="D48" s="13">
        <f t="shared" si="12"/>
        <v>16.120531171555555</v>
      </c>
      <c r="E48" s="13">
        <f t="shared" si="13"/>
        <v>15.387779754666672</v>
      </c>
      <c r="F48" s="80">
        <f t="shared" si="14"/>
        <v>13.922276920888892</v>
      </c>
      <c r="G48" s="13">
        <f t="shared" si="15"/>
        <v>13.189525504</v>
      </c>
      <c r="H48" s="13">
        <f t="shared" si="16"/>
        <v>11.724022670222224</v>
      </c>
      <c r="I48" s="13">
        <f t="shared" si="17"/>
        <v>10.258519836444446</v>
      </c>
      <c r="J48" s="13">
        <f t="shared" si="18"/>
        <v>8.793017002666668</v>
      </c>
      <c r="K48" s="21">
        <f t="shared" si="19"/>
        <v>8.060265585777778</v>
      </c>
    </row>
    <row r="49" spans="1:11" ht="15">
      <c r="A49" s="12">
        <v>26</v>
      </c>
      <c r="B49" s="17">
        <f t="shared" si="10"/>
        <v>18.26241992861539</v>
      </c>
      <c r="C49" s="13">
        <f t="shared" si="11"/>
        <v>17.501485764923075</v>
      </c>
      <c r="D49" s="13">
        <f t="shared" si="12"/>
        <v>16.740551601230774</v>
      </c>
      <c r="E49" s="13">
        <f t="shared" si="13"/>
        <v>15.979617437538463</v>
      </c>
      <c r="F49" s="13">
        <f t="shared" si="14"/>
        <v>14.457749110153848</v>
      </c>
      <c r="G49" s="80">
        <f t="shared" si="15"/>
        <v>13.69681494646154</v>
      </c>
      <c r="H49" s="13">
        <f t="shared" si="16"/>
        <v>12.174946619076925</v>
      </c>
      <c r="I49" s="13">
        <f t="shared" si="17"/>
        <v>10.653078291692308</v>
      </c>
      <c r="J49" s="13">
        <f t="shared" si="18"/>
        <v>9.131209964307695</v>
      </c>
      <c r="K49" s="21">
        <f t="shared" si="19"/>
        <v>8.370275800615387</v>
      </c>
    </row>
    <row r="50" spans="1:11" ht="15">
      <c r="A50" s="12">
        <v>25</v>
      </c>
      <c r="B50" s="17">
        <f t="shared" si="10"/>
        <v>18.99291672576</v>
      </c>
      <c r="C50" s="13">
        <f t="shared" si="11"/>
        <v>18.201545195520005</v>
      </c>
      <c r="D50" s="13">
        <f t="shared" si="12"/>
        <v>17.410173665280006</v>
      </c>
      <c r="E50" s="13">
        <f t="shared" si="13"/>
        <v>16.618802135040003</v>
      </c>
      <c r="F50" s="13">
        <f t="shared" si="14"/>
        <v>15.036059074560004</v>
      </c>
      <c r="G50" s="13">
        <f t="shared" si="15"/>
        <v>14.244687544320003</v>
      </c>
      <c r="H50" s="13">
        <f t="shared" si="16"/>
        <v>12.661944483840003</v>
      </c>
      <c r="I50" s="13">
        <f t="shared" si="17"/>
        <v>11.079201423360004</v>
      </c>
      <c r="J50" s="13">
        <f t="shared" si="18"/>
        <v>9.49645836288</v>
      </c>
      <c r="K50" s="21">
        <f t="shared" si="19"/>
        <v>8.705086832640003</v>
      </c>
    </row>
    <row r="51" spans="1:11" ht="15">
      <c r="A51" s="12">
        <v>24</v>
      </c>
      <c r="B51" s="83">
        <f t="shared" si="10"/>
        <v>19.784288256000004</v>
      </c>
      <c r="C51" s="13">
        <f t="shared" si="11"/>
        <v>18.959942912000002</v>
      </c>
      <c r="D51" s="13">
        <f t="shared" si="12"/>
        <v>18.135597568000005</v>
      </c>
      <c r="E51" s="13">
        <f t="shared" si="13"/>
        <v>17.311252224000004</v>
      </c>
      <c r="F51" s="13">
        <f t="shared" si="14"/>
        <v>15.662561536000002</v>
      </c>
      <c r="G51" s="13">
        <f t="shared" si="15"/>
        <v>14.838216192</v>
      </c>
      <c r="H51" s="13">
        <f t="shared" si="16"/>
        <v>13.189525504</v>
      </c>
      <c r="I51" s="13">
        <f t="shared" si="17"/>
        <v>11.540834816000002</v>
      </c>
      <c r="J51" s="81">
        <f t="shared" si="18"/>
        <v>9.892144128000002</v>
      </c>
      <c r="K51" s="21">
        <f t="shared" si="19"/>
        <v>9.067798784000002</v>
      </c>
    </row>
    <row r="52" spans="1:11" ht="15">
      <c r="A52" s="12">
        <v>23</v>
      </c>
      <c r="B52" s="17">
        <f t="shared" si="10"/>
        <v>20.644474701913047</v>
      </c>
      <c r="C52" s="76">
        <f t="shared" si="11"/>
        <v>19.784288256000004</v>
      </c>
      <c r="D52" s="13">
        <f t="shared" si="12"/>
        <v>18.924101810086963</v>
      </c>
      <c r="E52" s="13">
        <f t="shared" si="13"/>
        <v>18.063915364173916</v>
      </c>
      <c r="F52" s="13">
        <f t="shared" si="14"/>
        <v>16.34354247234783</v>
      </c>
      <c r="G52" s="13">
        <f t="shared" si="15"/>
        <v>15.483356026434787</v>
      </c>
      <c r="H52" s="80">
        <f t="shared" si="16"/>
        <v>13.762983134608698</v>
      </c>
      <c r="I52" s="13">
        <f t="shared" si="17"/>
        <v>12.042610242782612</v>
      </c>
      <c r="J52" s="13">
        <f t="shared" si="18"/>
        <v>10.322237350956524</v>
      </c>
      <c r="K52" s="21">
        <f t="shared" si="19"/>
        <v>9.462050905043482</v>
      </c>
    </row>
    <row r="53" spans="1:11" ht="15">
      <c r="A53" s="12">
        <v>22</v>
      </c>
      <c r="B53" s="17">
        <f t="shared" si="10"/>
        <v>21.582859915636362</v>
      </c>
      <c r="C53" s="13">
        <f t="shared" si="11"/>
        <v>20.68357408581819</v>
      </c>
      <c r="D53" s="76">
        <f t="shared" si="12"/>
        <v>19.784288256000004</v>
      </c>
      <c r="E53" s="13">
        <f t="shared" si="13"/>
        <v>18.88500242618182</v>
      </c>
      <c r="F53" s="13">
        <f t="shared" si="14"/>
        <v>17.086430766545455</v>
      </c>
      <c r="G53" s="13">
        <f t="shared" si="15"/>
        <v>16.187144936727275</v>
      </c>
      <c r="H53" s="13">
        <f t="shared" si="16"/>
        <v>14.388573277090913</v>
      </c>
      <c r="I53" s="13">
        <f t="shared" si="17"/>
        <v>12.590001617454547</v>
      </c>
      <c r="J53" s="13">
        <f t="shared" si="18"/>
        <v>10.791429957818181</v>
      </c>
      <c r="K53" s="82">
        <f t="shared" si="19"/>
        <v>9.892144128000002</v>
      </c>
    </row>
    <row r="54" spans="1:11" ht="15">
      <c r="A54" s="12">
        <v>21</v>
      </c>
      <c r="B54" s="17">
        <f t="shared" si="10"/>
        <v>22.61061514971429</v>
      </c>
      <c r="C54" s="13">
        <f t="shared" si="11"/>
        <v>21.668506185142864</v>
      </c>
      <c r="D54" s="13">
        <f t="shared" si="12"/>
        <v>20.726397220571435</v>
      </c>
      <c r="E54" s="76">
        <f t="shared" si="13"/>
        <v>19.784288256000004</v>
      </c>
      <c r="F54" s="13">
        <f t="shared" si="14"/>
        <v>17.900070326857143</v>
      </c>
      <c r="G54" s="13">
        <f t="shared" si="15"/>
        <v>16.95796136228572</v>
      </c>
      <c r="H54" s="13">
        <f t="shared" si="16"/>
        <v>15.073743433142859</v>
      </c>
      <c r="I54" s="13">
        <f t="shared" si="17"/>
        <v>13.189525504</v>
      </c>
      <c r="J54" s="13">
        <f t="shared" si="18"/>
        <v>11.305307574857146</v>
      </c>
      <c r="K54" s="21">
        <f t="shared" si="19"/>
        <v>10.363198610285718</v>
      </c>
    </row>
    <row r="55" spans="1:11" ht="15">
      <c r="A55" s="12">
        <v>20</v>
      </c>
      <c r="B55" s="17">
        <f t="shared" si="10"/>
        <v>23.741145907200004</v>
      </c>
      <c r="C55" s="13">
        <f t="shared" si="11"/>
        <v>22.751931494400004</v>
      </c>
      <c r="D55" s="13">
        <f t="shared" si="12"/>
        <v>21.76271708160001</v>
      </c>
      <c r="E55" s="13">
        <f t="shared" si="13"/>
        <v>20.773502668800003</v>
      </c>
      <c r="F55" s="13">
        <f t="shared" si="14"/>
        <v>18.7950738432</v>
      </c>
      <c r="G55" s="13">
        <f t="shared" si="15"/>
        <v>17.8058594304</v>
      </c>
      <c r="H55" s="13">
        <f t="shared" si="16"/>
        <v>15.827430604800004</v>
      </c>
      <c r="I55" s="80">
        <f t="shared" si="17"/>
        <v>13.849001779200002</v>
      </c>
      <c r="J55" s="13">
        <f t="shared" si="18"/>
        <v>11.870572953600002</v>
      </c>
      <c r="K55" s="21">
        <f t="shared" si="19"/>
        <v>10.881358540800004</v>
      </c>
    </row>
    <row r="56" spans="1:11" ht="15">
      <c r="A56" s="12">
        <v>19</v>
      </c>
      <c r="B56" s="17">
        <f t="shared" si="10"/>
        <v>24.990679902315794</v>
      </c>
      <c r="C56" s="13">
        <f t="shared" si="11"/>
        <v>23.949401573052633</v>
      </c>
      <c r="D56" s="13">
        <f t="shared" si="12"/>
        <v>22.90812324378948</v>
      </c>
      <c r="E56" s="13">
        <f t="shared" si="13"/>
        <v>21.86684491452632</v>
      </c>
      <c r="F56" s="76">
        <f t="shared" si="14"/>
        <v>19.784288256000004</v>
      </c>
      <c r="G56" s="13">
        <f t="shared" si="15"/>
        <v>18.743009926736843</v>
      </c>
      <c r="H56" s="13">
        <f t="shared" si="16"/>
        <v>16.66045326821053</v>
      </c>
      <c r="I56" s="13">
        <f t="shared" si="17"/>
        <v>14.577896609684212</v>
      </c>
      <c r="J56" s="13">
        <f t="shared" si="18"/>
        <v>12.495339951157897</v>
      </c>
      <c r="K56" s="21">
        <f t="shared" si="19"/>
        <v>11.45406162189474</v>
      </c>
    </row>
    <row r="57" spans="1:11" ht="15">
      <c r="A57" s="12">
        <v>18</v>
      </c>
      <c r="B57" s="17">
        <f t="shared" si="10"/>
        <v>26.379051008</v>
      </c>
      <c r="C57" s="13">
        <f t="shared" si="11"/>
        <v>25.27992388266667</v>
      </c>
      <c r="D57" s="13">
        <f t="shared" si="12"/>
        <v>24.18079675733334</v>
      </c>
      <c r="E57" s="13">
        <f t="shared" si="13"/>
        <v>23.081669632000004</v>
      </c>
      <c r="F57" s="13">
        <f t="shared" si="14"/>
        <v>20.883415381333332</v>
      </c>
      <c r="G57" s="76">
        <f t="shared" si="15"/>
        <v>19.784288256000004</v>
      </c>
      <c r="H57" s="13">
        <f t="shared" si="16"/>
        <v>17.586034005333335</v>
      </c>
      <c r="I57" s="13">
        <f t="shared" si="17"/>
        <v>15.387779754666672</v>
      </c>
      <c r="J57" s="13">
        <f t="shared" si="18"/>
        <v>13.189525504</v>
      </c>
      <c r="K57" s="21">
        <f t="shared" si="19"/>
        <v>12.09039837866667</v>
      </c>
    </row>
    <row r="58" spans="1:11" ht="15">
      <c r="A58" s="12">
        <v>17</v>
      </c>
      <c r="B58" s="17">
        <f t="shared" si="10"/>
        <v>27.930759890823534</v>
      </c>
      <c r="C58" s="13">
        <f t="shared" si="11"/>
        <v>26.76697822870589</v>
      </c>
      <c r="D58" s="13">
        <f t="shared" si="12"/>
        <v>25.603196566588238</v>
      </c>
      <c r="E58" s="13">
        <f t="shared" si="13"/>
        <v>24.439414904470592</v>
      </c>
      <c r="F58" s="13">
        <f t="shared" si="14"/>
        <v>22.1118515802353</v>
      </c>
      <c r="G58" s="13">
        <f t="shared" si="15"/>
        <v>20.94806991811765</v>
      </c>
      <c r="H58" s="13">
        <f t="shared" si="16"/>
        <v>18.620506593882354</v>
      </c>
      <c r="I58" s="13">
        <f t="shared" si="17"/>
        <v>16.29294326964706</v>
      </c>
      <c r="J58" s="80">
        <f t="shared" si="18"/>
        <v>13.965379945411767</v>
      </c>
      <c r="K58" s="21">
        <f t="shared" si="19"/>
        <v>12.801598283294119</v>
      </c>
    </row>
    <row r="59" spans="1:11" ht="15">
      <c r="A59" s="12">
        <v>16</v>
      </c>
      <c r="B59" s="17">
        <f t="shared" si="10"/>
        <v>29.676432384</v>
      </c>
      <c r="C59" s="13">
        <f t="shared" si="11"/>
        <v>28.439914368</v>
      </c>
      <c r="D59" s="13">
        <f t="shared" si="12"/>
        <v>27.203396352000002</v>
      </c>
      <c r="E59" s="13">
        <f t="shared" si="13"/>
        <v>25.966878336000004</v>
      </c>
      <c r="F59" s="13">
        <f t="shared" si="14"/>
        <v>23.493842304000005</v>
      </c>
      <c r="G59" s="13">
        <f t="shared" si="15"/>
        <v>22.257324288000003</v>
      </c>
      <c r="H59" s="76">
        <f t="shared" si="16"/>
        <v>19.784288256000004</v>
      </c>
      <c r="I59" s="13">
        <f t="shared" si="17"/>
        <v>17.311252224000004</v>
      </c>
      <c r="J59" s="13">
        <f t="shared" si="18"/>
        <v>14.838216192</v>
      </c>
      <c r="K59" s="21">
        <f t="shared" si="19"/>
        <v>13.601698176000001</v>
      </c>
    </row>
    <row r="60" spans="1:11" ht="15">
      <c r="A60" s="12">
        <v>15</v>
      </c>
      <c r="B60" s="17">
        <f t="shared" si="10"/>
        <v>31.654861209600007</v>
      </c>
      <c r="C60" s="13">
        <f t="shared" si="11"/>
        <v>30.33590865920001</v>
      </c>
      <c r="D60" s="13">
        <f t="shared" si="12"/>
        <v>29.016956108800006</v>
      </c>
      <c r="E60" s="13">
        <f t="shared" si="13"/>
        <v>27.698003558400003</v>
      </c>
      <c r="F60" s="13">
        <f t="shared" si="14"/>
        <v>25.060098457600006</v>
      </c>
      <c r="G60" s="13">
        <f t="shared" si="15"/>
        <v>23.741145907200004</v>
      </c>
      <c r="H60" s="13">
        <f t="shared" si="16"/>
        <v>21.103240806400002</v>
      </c>
      <c r="I60" s="13">
        <f t="shared" si="17"/>
        <v>18.4653357056</v>
      </c>
      <c r="J60" s="13">
        <f t="shared" si="18"/>
        <v>15.827430604800004</v>
      </c>
      <c r="K60" s="21">
        <f t="shared" si="19"/>
        <v>14.508478054400003</v>
      </c>
    </row>
    <row r="61" spans="1:11" ht="15">
      <c r="A61" s="12">
        <v>14</v>
      </c>
      <c r="B61" s="17">
        <f t="shared" si="10"/>
        <v>33.91592272457144</v>
      </c>
      <c r="C61" s="13">
        <f t="shared" si="11"/>
        <v>32.50275927771429</v>
      </c>
      <c r="D61" s="13">
        <f t="shared" si="12"/>
        <v>31.089595830857146</v>
      </c>
      <c r="E61" s="13">
        <f t="shared" si="13"/>
        <v>29.676432384</v>
      </c>
      <c r="F61" s="13">
        <f t="shared" si="14"/>
        <v>26.85010549028572</v>
      </c>
      <c r="G61" s="13">
        <f t="shared" si="15"/>
        <v>25.43694204342858</v>
      </c>
      <c r="H61" s="13">
        <f t="shared" si="16"/>
        <v>22.61061514971429</v>
      </c>
      <c r="I61" s="76">
        <f t="shared" si="17"/>
        <v>19.784288256000004</v>
      </c>
      <c r="J61" s="13">
        <f t="shared" si="18"/>
        <v>16.95796136228572</v>
      </c>
      <c r="K61" s="21">
        <f t="shared" si="19"/>
        <v>15.544797915428573</v>
      </c>
    </row>
    <row r="62" spans="1:11" ht="15">
      <c r="A62" s="12">
        <v>13</v>
      </c>
      <c r="B62" s="17">
        <f t="shared" si="10"/>
        <v>36.52483985723078</v>
      </c>
      <c r="C62" s="13">
        <f t="shared" si="11"/>
        <v>35.00297152984615</v>
      </c>
      <c r="D62" s="13">
        <f t="shared" si="12"/>
        <v>33.48110320246155</v>
      </c>
      <c r="E62" s="13">
        <f t="shared" si="13"/>
        <v>31.959234875076927</v>
      </c>
      <c r="F62" s="13">
        <f t="shared" si="14"/>
        <v>28.915498220307697</v>
      </c>
      <c r="G62" s="13">
        <f t="shared" si="15"/>
        <v>27.39362989292308</v>
      </c>
      <c r="H62" s="13">
        <f t="shared" si="16"/>
        <v>24.34989323815385</v>
      </c>
      <c r="I62" s="13">
        <f t="shared" si="17"/>
        <v>21.306156583384617</v>
      </c>
      <c r="J62" s="13">
        <f t="shared" si="18"/>
        <v>18.26241992861539</v>
      </c>
      <c r="K62" s="21">
        <f t="shared" si="19"/>
        <v>16.740551601230774</v>
      </c>
    </row>
    <row r="63" spans="1:11" ht="15">
      <c r="A63" s="12">
        <v>12</v>
      </c>
      <c r="B63" s="17">
        <f t="shared" si="10"/>
        <v>39.56857651200001</v>
      </c>
      <c r="C63" s="13">
        <f t="shared" si="11"/>
        <v>37.919885824000005</v>
      </c>
      <c r="D63" s="13">
        <f t="shared" si="12"/>
        <v>36.27119513600001</v>
      </c>
      <c r="E63" s="13">
        <f t="shared" si="13"/>
        <v>34.62250444800001</v>
      </c>
      <c r="F63" s="13">
        <f t="shared" si="14"/>
        <v>31.325123072000004</v>
      </c>
      <c r="G63" s="13">
        <f t="shared" si="15"/>
        <v>29.676432384</v>
      </c>
      <c r="H63" s="13">
        <f t="shared" si="16"/>
        <v>26.379051008</v>
      </c>
      <c r="I63" s="13">
        <f t="shared" si="17"/>
        <v>23.081669632000004</v>
      </c>
      <c r="J63" s="76">
        <f>$J29*$B$40*60/1000</f>
        <v>19.784288256000004</v>
      </c>
      <c r="K63" s="21">
        <f t="shared" si="19"/>
        <v>18.135597568000005</v>
      </c>
    </row>
    <row r="64" spans="1:11" ht="15.75" thickBot="1">
      <c r="A64" s="2">
        <v>11</v>
      </c>
      <c r="B64" s="18">
        <f t="shared" si="10"/>
        <v>43.165719831272725</v>
      </c>
      <c r="C64" s="19">
        <f>$C30*$B$40*60/1000</f>
        <v>41.36714817163638</v>
      </c>
      <c r="D64" s="19">
        <f t="shared" si="12"/>
        <v>39.56857651200001</v>
      </c>
      <c r="E64" s="19">
        <f t="shared" si="13"/>
        <v>37.77000485236364</v>
      </c>
      <c r="F64" s="19">
        <f t="shared" si="14"/>
        <v>34.17286153309091</v>
      </c>
      <c r="G64" s="19">
        <f t="shared" si="15"/>
        <v>32.37428987345455</v>
      </c>
      <c r="H64" s="19">
        <f t="shared" si="16"/>
        <v>28.777146554181826</v>
      </c>
      <c r="I64" s="19">
        <f t="shared" si="17"/>
        <v>25.180003234909094</v>
      </c>
      <c r="J64" s="19">
        <f t="shared" si="18"/>
        <v>21.582859915636362</v>
      </c>
      <c r="K64" s="100">
        <f>$K30*$B$40*60/1000</f>
        <v>19.784288256000004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6" sqref="E6"/>
    </sheetView>
  </sheetViews>
  <sheetFormatPr defaultColWidth="9.140625" defaultRowHeight="12.75"/>
  <sheetData>
    <row r="2" spans="1:4" ht="15.75">
      <c r="A2" s="9" t="s">
        <v>60</v>
      </c>
      <c r="B2" s="9" t="s">
        <v>61</v>
      </c>
      <c r="C2" s="9"/>
      <c r="D2" s="32" t="s">
        <v>62</v>
      </c>
    </row>
    <row r="4" spans="1:11" ht="18.75" thickBot="1">
      <c r="A4" s="4" t="s">
        <v>40</v>
      </c>
      <c r="C4" s="108">
        <f>+C5/C6</f>
        <v>2.533333333333333</v>
      </c>
      <c r="D4" s="108">
        <f aca="true" t="shared" si="0" ref="D4:K4">+D5/D6</f>
        <v>2.375</v>
      </c>
      <c r="E4" s="108">
        <f t="shared" si="0"/>
        <v>2.3529411764705883</v>
      </c>
      <c r="F4" s="108">
        <f t="shared" si="0"/>
        <v>2.625</v>
      </c>
      <c r="G4" s="108">
        <f t="shared" si="0"/>
        <v>2.4705882352941178</v>
      </c>
      <c r="H4" s="108">
        <f t="shared" si="0"/>
        <v>2.75</v>
      </c>
      <c r="I4" s="108">
        <f t="shared" si="0"/>
        <v>2.588235294117647</v>
      </c>
      <c r="J4" s="108">
        <f t="shared" si="0"/>
        <v>2.875</v>
      </c>
      <c r="K4" s="108">
        <f t="shared" si="0"/>
        <v>2.7058823529411766</v>
      </c>
    </row>
    <row r="5" spans="1:14" ht="15.75" thickBot="1">
      <c r="A5" s="37" t="s">
        <v>5</v>
      </c>
      <c r="B5" s="38">
        <v>40</v>
      </c>
      <c r="C5" s="39">
        <v>38</v>
      </c>
      <c r="D5" s="40">
        <v>38</v>
      </c>
      <c r="E5" s="40">
        <v>40</v>
      </c>
      <c r="F5" s="40">
        <v>42</v>
      </c>
      <c r="G5" s="40">
        <v>42</v>
      </c>
      <c r="H5" s="40">
        <v>44</v>
      </c>
      <c r="I5" s="41">
        <v>44</v>
      </c>
      <c r="J5" s="40">
        <v>46</v>
      </c>
      <c r="K5" s="40">
        <v>46</v>
      </c>
      <c r="L5" t="s">
        <v>12</v>
      </c>
      <c r="M5" t="s">
        <v>13</v>
      </c>
      <c r="N5" t="s">
        <v>2</v>
      </c>
    </row>
    <row r="6" spans="1:13" ht="15.75" thickBot="1">
      <c r="A6" s="2" t="s">
        <v>6</v>
      </c>
      <c r="B6" s="43">
        <v>16</v>
      </c>
      <c r="C6" s="44">
        <v>15</v>
      </c>
      <c r="D6" s="45">
        <v>16</v>
      </c>
      <c r="E6" s="45">
        <v>17</v>
      </c>
      <c r="F6" s="45">
        <v>16</v>
      </c>
      <c r="G6" s="45">
        <v>17</v>
      </c>
      <c r="H6" s="45">
        <v>16</v>
      </c>
      <c r="I6" s="46">
        <v>17</v>
      </c>
      <c r="J6" s="45">
        <v>16</v>
      </c>
      <c r="K6" s="45">
        <v>17</v>
      </c>
      <c r="M6" t="s">
        <v>2</v>
      </c>
    </row>
    <row r="7" spans="1:14" ht="15.75" thickBot="1">
      <c r="A7" s="48">
        <v>0.279</v>
      </c>
      <c r="B7" s="49">
        <f>+$D$25*($B$5/$B$6)*A7</f>
        <v>1.5868946320200001</v>
      </c>
      <c r="C7" s="50">
        <f>+$D$25*($C$5/$C$6)*A7</f>
        <v>1.6080532271136</v>
      </c>
      <c r="D7" s="50">
        <f>+$D$25*($D$5/$D$6)*A7</f>
        <v>1.507549900419</v>
      </c>
      <c r="E7" s="50">
        <f>+$D$25*($E$5/$E$6)*A7</f>
        <v>1.49354788896</v>
      </c>
      <c r="F7" s="50">
        <f>+$D$25*($F$5/$F$6)*A7</f>
        <v>1.666239363621</v>
      </c>
      <c r="G7" s="50">
        <f>+$D$25*($G$5/$G$6)*A7</f>
        <v>1.5682252834080002</v>
      </c>
      <c r="H7" s="50">
        <f>+$D$25*($H$5/$H$6)*A7</f>
        <v>1.745584095222</v>
      </c>
      <c r="I7" s="50">
        <f>+$D$25*($I$5/$I$6)*A7</f>
        <v>1.642902677856</v>
      </c>
      <c r="J7" s="50">
        <f>+$D$25*($J$5/$J$6)*A7</f>
        <v>1.8249288268230002</v>
      </c>
      <c r="K7" s="51">
        <f>+$D$25*($K$5/$K$6)*A7</f>
        <v>1.7175800723040002</v>
      </c>
      <c r="L7">
        <v>1</v>
      </c>
      <c r="M7">
        <v>1</v>
      </c>
      <c r="N7" s="52">
        <f>+A7</f>
        <v>0.279</v>
      </c>
    </row>
    <row r="8" spans="1:14" ht="15.75" thickBot="1">
      <c r="A8" s="48">
        <v>0.316</v>
      </c>
      <c r="B8" s="49">
        <f aca="true" t="shared" si="1" ref="B8:B20">+$D$25*($B$5/$B$6)*A8</f>
        <v>1.79734302408</v>
      </c>
      <c r="C8" s="50">
        <f aca="true" t="shared" si="2" ref="C8:C20">+$D$25*($C$5/$C$6)*A8</f>
        <v>1.8213075977344</v>
      </c>
      <c r="D8" s="50">
        <f>+$D$25*($D$5/$D$6)*A8</f>
        <v>1.707475872876</v>
      </c>
      <c r="E8" s="50">
        <f>+$D$25*($E$5/$E$6)*A8</f>
        <v>1.6916169638399998</v>
      </c>
      <c r="F8" s="50">
        <f>+$D$25*($F$5/$F$6)*A8</f>
        <v>1.8872101752839998</v>
      </c>
      <c r="G8" s="50">
        <f>+$D$25*($G$5/$G$6)*A8</f>
        <v>1.776197812032</v>
      </c>
      <c r="H8" s="50">
        <f aca="true" t="shared" si="3" ref="H8:H20">+$D$25*($H$5/$H$6)*A8</f>
        <v>1.977077326488</v>
      </c>
      <c r="I8" s="50">
        <f>+$D$25*($I$5/$I$6)*A8</f>
        <v>1.860778660224</v>
      </c>
      <c r="J8" s="50">
        <f>+$D$25*($J$5/$J$6)*A8</f>
        <v>2.066944477692</v>
      </c>
      <c r="K8" s="51">
        <f>+$D$25*($K$5/$K$6)*A8</f>
        <v>1.945359508416</v>
      </c>
      <c r="L8">
        <v>2</v>
      </c>
      <c r="M8">
        <v>1.135</v>
      </c>
      <c r="N8">
        <f>+N7*M8</f>
        <v>0.31666500000000003</v>
      </c>
    </row>
    <row r="9" spans="1:14" ht="15.75" thickBot="1">
      <c r="A9" s="48">
        <v>0.36</v>
      </c>
      <c r="B9" s="49">
        <f t="shared" si="1"/>
        <v>2.0476059768</v>
      </c>
      <c r="C9" s="50">
        <f t="shared" si="2"/>
        <v>2.074907389824</v>
      </c>
      <c r="D9" s="50">
        <f aca="true" t="shared" si="4" ref="D9:D20">+$D$25*($D$5/$D$6)*A9</f>
        <v>1.94522567796</v>
      </c>
      <c r="E9" s="50">
        <f aca="true" t="shared" si="5" ref="E9:E20">+$D$25*($E$5/$E$6)*A9</f>
        <v>1.9271585663999997</v>
      </c>
      <c r="F9" s="50">
        <f aca="true" t="shared" si="6" ref="F9:F20">+$D$25*($F$5/$F$6)*A9</f>
        <v>2.14998627564</v>
      </c>
      <c r="G9" s="50">
        <f aca="true" t="shared" si="7" ref="G9:G20">+$D$25*($G$5/$G$6)*A9</f>
        <v>2.02351649472</v>
      </c>
      <c r="H9" s="50">
        <f t="shared" si="3"/>
        <v>2.25236657448</v>
      </c>
      <c r="I9" s="50">
        <f aca="true" t="shared" si="8" ref="I9:I20">+$D$25*($I$5/$I$6)*A9</f>
        <v>2.1198744230399997</v>
      </c>
      <c r="J9" s="50">
        <f aca="true" t="shared" si="9" ref="J9:J20">+$D$25*($J$5/$J$6)*A9</f>
        <v>2.35474687332</v>
      </c>
      <c r="K9" s="51">
        <f aca="true" t="shared" si="10" ref="K9:K20">+$D$25*($K$5/$K$6)*A9</f>
        <v>2.21623235136</v>
      </c>
      <c r="L9">
        <v>3</v>
      </c>
      <c r="M9">
        <v>1.137</v>
      </c>
      <c r="N9">
        <f aca="true" t="shared" si="11" ref="N9:N20">+N8*M9</f>
        <v>0.36004810500000006</v>
      </c>
    </row>
    <row r="10" spans="1:14" ht="15.75" thickBot="1">
      <c r="A10" s="48">
        <v>0.409</v>
      </c>
      <c r="B10" s="49">
        <f t="shared" si="1"/>
        <v>2.32630790142</v>
      </c>
      <c r="C10" s="50">
        <f t="shared" si="2"/>
        <v>2.3573253401055996</v>
      </c>
      <c r="D10" s="50">
        <f t="shared" si="4"/>
        <v>2.209992506349</v>
      </c>
      <c r="E10" s="50">
        <f t="shared" si="5"/>
        <v>2.1894662601599997</v>
      </c>
      <c r="F10" s="50">
        <f t="shared" si="6"/>
        <v>2.4426232964909995</v>
      </c>
      <c r="G10" s="50">
        <f t="shared" si="7"/>
        <v>2.2989395731679996</v>
      </c>
      <c r="H10" s="50">
        <f t="shared" si="3"/>
        <v>2.5589386915619996</v>
      </c>
      <c r="I10" s="50">
        <f t="shared" si="8"/>
        <v>2.408412886176</v>
      </c>
      <c r="J10" s="50">
        <f t="shared" si="9"/>
        <v>2.6752540866329997</v>
      </c>
      <c r="K10" s="51">
        <f t="shared" si="10"/>
        <v>2.517886199184</v>
      </c>
      <c r="L10">
        <v>4</v>
      </c>
      <c r="M10">
        <v>1.135</v>
      </c>
      <c r="N10">
        <f t="shared" si="11"/>
        <v>0.4086545991750001</v>
      </c>
    </row>
    <row r="11" spans="1:14" ht="15.75" thickBot="1">
      <c r="A11" s="48">
        <v>0.464</v>
      </c>
      <c r="B11" s="49">
        <f t="shared" si="1"/>
        <v>2.63913659232</v>
      </c>
      <c r="C11" s="50">
        <f t="shared" si="2"/>
        <v>2.6743250802176</v>
      </c>
      <c r="D11" s="50">
        <f t="shared" si="4"/>
        <v>2.507179762704</v>
      </c>
      <c r="E11" s="50">
        <f t="shared" si="5"/>
        <v>2.4838932633599997</v>
      </c>
      <c r="F11" s="50">
        <f t="shared" si="6"/>
        <v>2.771093421936</v>
      </c>
      <c r="G11" s="50">
        <f t="shared" si="7"/>
        <v>2.608087926528</v>
      </c>
      <c r="H11" s="50">
        <f t="shared" si="3"/>
        <v>2.903050251552</v>
      </c>
      <c r="I11" s="50">
        <f t="shared" si="8"/>
        <v>2.732282589696</v>
      </c>
      <c r="J11" s="50">
        <f t="shared" si="9"/>
        <v>3.035007081168</v>
      </c>
      <c r="K11" s="51">
        <f t="shared" si="10"/>
        <v>2.8564772528640003</v>
      </c>
      <c r="L11">
        <v>5</v>
      </c>
      <c r="M11">
        <v>1.135</v>
      </c>
      <c r="N11">
        <f t="shared" si="11"/>
        <v>0.4638229700636251</v>
      </c>
    </row>
    <row r="12" spans="1:14" ht="15.75" thickBot="1">
      <c r="A12" s="48">
        <v>0.528</v>
      </c>
      <c r="B12" s="49">
        <f t="shared" si="1"/>
        <v>3.00315543264</v>
      </c>
      <c r="C12" s="50">
        <f t="shared" si="2"/>
        <v>3.0431975050752</v>
      </c>
      <c r="D12" s="50">
        <f t="shared" si="4"/>
        <v>2.852997661008</v>
      </c>
      <c r="E12" s="50">
        <f t="shared" si="5"/>
        <v>2.8264992307199996</v>
      </c>
      <c r="F12" s="50">
        <f t="shared" si="6"/>
        <v>3.153313204272</v>
      </c>
      <c r="G12" s="50">
        <f t="shared" si="7"/>
        <v>2.967824192256</v>
      </c>
      <c r="H12" s="50">
        <f t="shared" si="3"/>
        <v>3.303470975904</v>
      </c>
      <c r="I12" s="50">
        <f t="shared" si="8"/>
        <v>3.109149153792</v>
      </c>
      <c r="J12" s="50">
        <f t="shared" si="9"/>
        <v>3.453628747536</v>
      </c>
      <c r="K12" s="51">
        <f t="shared" si="10"/>
        <v>3.250474115328</v>
      </c>
      <c r="L12">
        <v>6</v>
      </c>
      <c r="M12">
        <v>1.137</v>
      </c>
      <c r="N12">
        <f t="shared" si="11"/>
        <v>0.5273667169623417</v>
      </c>
    </row>
    <row r="13" spans="1:14" ht="15.75" thickBot="1">
      <c r="A13" s="48">
        <v>0.6</v>
      </c>
      <c r="B13" s="49">
        <f t="shared" si="1"/>
        <v>3.412676628</v>
      </c>
      <c r="C13" s="50">
        <f t="shared" si="2"/>
        <v>3.45817898304</v>
      </c>
      <c r="D13" s="50">
        <f t="shared" si="4"/>
        <v>3.2420427966</v>
      </c>
      <c r="E13" s="50">
        <f t="shared" si="5"/>
        <v>3.2119309439999997</v>
      </c>
      <c r="F13" s="50">
        <f t="shared" si="6"/>
        <v>3.5833104594</v>
      </c>
      <c r="G13" s="50">
        <f t="shared" si="7"/>
        <v>3.3725274911999996</v>
      </c>
      <c r="H13" s="50">
        <f t="shared" si="3"/>
        <v>3.7539442908</v>
      </c>
      <c r="I13" s="50">
        <f t="shared" si="8"/>
        <v>3.5331240384</v>
      </c>
      <c r="J13" s="50">
        <f t="shared" si="9"/>
        <v>3.9245781222</v>
      </c>
      <c r="K13" s="51">
        <f t="shared" si="10"/>
        <v>3.6937205856</v>
      </c>
      <c r="L13">
        <v>7</v>
      </c>
      <c r="M13">
        <v>1.135</v>
      </c>
      <c r="N13">
        <f t="shared" si="11"/>
        <v>0.5985612237522578</v>
      </c>
    </row>
    <row r="14" spans="1:14" ht="15.75" thickBot="1">
      <c r="A14" s="48">
        <v>0.682</v>
      </c>
      <c r="B14" s="49">
        <f t="shared" si="1"/>
        <v>3.8790757671600002</v>
      </c>
      <c r="C14" s="50">
        <f t="shared" si="2"/>
        <v>3.9307967773888</v>
      </c>
      <c r="D14" s="50">
        <f t="shared" si="4"/>
        <v>3.685121978802</v>
      </c>
      <c r="E14" s="50">
        <f t="shared" si="5"/>
        <v>3.65089483968</v>
      </c>
      <c r="F14" s="50">
        <f t="shared" si="6"/>
        <v>4.0730295555180005</v>
      </c>
      <c r="G14" s="50">
        <f t="shared" si="7"/>
        <v>3.833439581664</v>
      </c>
      <c r="H14" s="50">
        <f t="shared" si="3"/>
        <v>4.266983343876</v>
      </c>
      <c r="I14" s="50">
        <f t="shared" si="8"/>
        <v>4.015984323648</v>
      </c>
      <c r="J14" s="50">
        <f t="shared" si="9"/>
        <v>4.460937132234</v>
      </c>
      <c r="K14" s="51">
        <f t="shared" si="10"/>
        <v>4.198529065632</v>
      </c>
      <c r="L14">
        <v>8</v>
      </c>
      <c r="M14">
        <v>1.137</v>
      </c>
      <c r="N14">
        <f t="shared" si="11"/>
        <v>0.6805641114063171</v>
      </c>
    </row>
    <row r="15" spans="1:14" ht="15.75" thickBot="1">
      <c r="A15" s="48">
        <v>0.774</v>
      </c>
      <c r="B15" s="49">
        <f t="shared" si="1"/>
        <v>4.40235285012</v>
      </c>
      <c r="C15" s="50">
        <f t="shared" si="2"/>
        <v>4.4610508881215996</v>
      </c>
      <c r="D15" s="50">
        <f t="shared" si="4"/>
        <v>4.182235207614</v>
      </c>
      <c r="E15" s="50">
        <f t="shared" si="5"/>
        <v>4.14339091776</v>
      </c>
      <c r="F15" s="50">
        <f t="shared" si="6"/>
        <v>4.622470492626</v>
      </c>
      <c r="G15" s="50">
        <f t="shared" si="7"/>
        <v>4.350560463648</v>
      </c>
      <c r="H15" s="50">
        <f t="shared" si="3"/>
        <v>4.842588135132</v>
      </c>
      <c r="I15" s="50">
        <f t="shared" si="8"/>
        <v>4.557730009536</v>
      </c>
      <c r="J15" s="50">
        <f t="shared" si="9"/>
        <v>5.062705777638</v>
      </c>
      <c r="K15" s="51">
        <f t="shared" si="10"/>
        <v>4.764899555424</v>
      </c>
      <c r="L15">
        <v>9</v>
      </c>
      <c r="M15">
        <v>1.135</v>
      </c>
      <c r="N15">
        <f t="shared" si="11"/>
        <v>0.7724402664461699</v>
      </c>
    </row>
    <row r="16" spans="1:14" ht="15.75" thickBot="1">
      <c r="A16" s="48">
        <v>0.881</v>
      </c>
      <c r="B16" s="49">
        <f t="shared" si="1"/>
        <v>5.01094684878</v>
      </c>
      <c r="C16" s="50">
        <f t="shared" si="2"/>
        <v>5.0777594734304</v>
      </c>
      <c r="D16" s="50">
        <f t="shared" si="4"/>
        <v>4.760399506341</v>
      </c>
      <c r="E16" s="50">
        <f t="shared" si="5"/>
        <v>4.7161852694399995</v>
      </c>
      <c r="F16" s="50">
        <f t="shared" si="6"/>
        <v>5.261494191219</v>
      </c>
      <c r="G16" s="50">
        <f t="shared" si="7"/>
        <v>4.951994532912</v>
      </c>
      <c r="H16" s="50">
        <f t="shared" si="3"/>
        <v>5.5120415336579995</v>
      </c>
      <c r="I16" s="50">
        <f t="shared" si="8"/>
        <v>5.187803796384</v>
      </c>
      <c r="J16" s="50">
        <f t="shared" si="9"/>
        <v>5.762588876096999</v>
      </c>
      <c r="K16" s="51">
        <f t="shared" si="10"/>
        <v>5.423613059856</v>
      </c>
      <c r="L16">
        <v>10</v>
      </c>
      <c r="M16">
        <v>1.137</v>
      </c>
      <c r="N16">
        <f t="shared" si="11"/>
        <v>0.8782645829492952</v>
      </c>
    </row>
    <row r="17" spans="1:14" ht="15.75" thickBot="1">
      <c r="A17" s="48">
        <v>1</v>
      </c>
      <c r="B17" s="49">
        <f t="shared" si="1"/>
        <v>5.68779438</v>
      </c>
      <c r="C17" s="50">
        <f t="shared" si="2"/>
        <v>5.7636316384</v>
      </c>
      <c r="D17" s="50">
        <f t="shared" si="4"/>
        <v>5.403404661</v>
      </c>
      <c r="E17" s="50">
        <f t="shared" si="5"/>
        <v>5.3532182399999995</v>
      </c>
      <c r="F17" s="50">
        <f t="shared" si="6"/>
        <v>5.972184099</v>
      </c>
      <c r="G17" s="50">
        <f t="shared" si="7"/>
        <v>5.620879152</v>
      </c>
      <c r="H17" s="50">
        <f t="shared" si="3"/>
        <v>6.256573818</v>
      </c>
      <c r="I17" s="50">
        <f t="shared" si="8"/>
        <v>5.888540064</v>
      </c>
      <c r="J17" s="50">
        <f t="shared" si="9"/>
        <v>6.540963537</v>
      </c>
      <c r="K17" s="51">
        <f t="shared" si="10"/>
        <v>6.156200976</v>
      </c>
      <c r="L17">
        <v>11</v>
      </c>
      <c r="M17">
        <v>1.135</v>
      </c>
      <c r="N17">
        <f t="shared" si="11"/>
        <v>0.9968303016474501</v>
      </c>
    </row>
    <row r="18" spans="1:14" ht="15.75" thickBot="1">
      <c r="A18" s="48">
        <v>1.135</v>
      </c>
      <c r="B18" s="49">
        <f t="shared" si="1"/>
        <v>6.4556466213</v>
      </c>
      <c r="C18" s="50">
        <f t="shared" si="2"/>
        <v>6.541721909584</v>
      </c>
      <c r="D18" s="50">
        <f t="shared" si="4"/>
        <v>6.132864290235</v>
      </c>
      <c r="E18" s="50">
        <f t="shared" si="5"/>
        <v>6.0759027024</v>
      </c>
      <c r="F18" s="50">
        <f t="shared" si="6"/>
        <v>6.778428952365</v>
      </c>
      <c r="G18" s="50">
        <f t="shared" si="7"/>
        <v>6.379697837519999</v>
      </c>
      <c r="H18" s="50">
        <f t="shared" si="3"/>
        <v>7.10121128343</v>
      </c>
      <c r="I18" s="50">
        <f t="shared" si="8"/>
        <v>6.68349297264</v>
      </c>
      <c r="J18" s="50">
        <f t="shared" si="9"/>
        <v>7.423993614495</v>
      </c>
      <c r="K18" s="51">
        <f t="shared" si="10"/>
        <v>6.98728810776</v>
      </c>
      <c r="L18">
        <v>12</v>
      </c>
      <c r="M18">
        <v>1.135</v>
      </c>
      <c r="N18">
        <f t="shared" si="11"/>
        <v>1.131402392369856</v>
      </c>
    </row>
    <row r="19" spans="1:14" ht="15.75" thickBot="1">
      <c r="A19" s="48">
        <v>1.292</v>
      </c>
      <c r="B19" s="49">
        <f t="shared" si="1"/>
        <v>7.34863033896</v>
      </c>
      <c r="C19" s="50">
        <f t="shared" si="2"/>
        <v>7.4466120768128</v>
      </c>
      <c r="D19" s="50">
        <f t="shared" si="4"/>
        <v>6.981198822012</v>
      </c>
      <c r="E19" s="50">
        <f t="shared" si="5"/>
        <v>6.91635796608</v>
      </c>
      <c r="F19" s="50">
        <f t="shared" si="6"/>
        <v>7.716061855907999</v>
      </c>
      <c r="G19" s="50">
        <f t="shared" si="7"/>
        <v>7.262175864384</v>
      </c>
      <c r="H19" s="50">
        <f t="shared" si="3"/>
        <v>8.083493372856</v>
      </c>
      <c r="I19" s="50">
        <f t="shared" si="8"/>
        <v>7.607993762688</v>
      </c>
      <c r="J19" s="50">
        <f t="shared" si="9"/>
        <v>8.450924889804</v>
      </c>
      <c r="K19" s="51">
        <f t="shared" si="10"/>
        <v>7.953811660992001</v>
      </c>
      <c r="L19">
        <v>13</v>
      </c>
      <c r="M19">
        <v>1.137</v>
      </c>
      <c r="N19">
        <f t="shared" si="11"/>
        <v>1.2864045201245262</v>
      </c>
    </row>
    <row r="20" spans="1:14" ht="15.75" thickBot="1">
      <c r="A20" s="53">
        <v>1.467</v>
      </c>
      <c r="B20" s="54">
        <f t="shared" si="1"/>
        <v>8.34399435546</v>
      </c>
      <c r="C20" s="55">
        <f t="shared" si="2"/>
        <v>8.4552476135328</v>
      </c>
      <c r="D20" s="55">
        <f t="shared" si="4"/>
        <v>7.926794637687</v>
      </c>
      <c r="E20" s="55">
        <f t="shared" si="5"/>
        <v>7.853171158079999</v>
      </c>
      <c r="F20" s="55">
        <f t="shared" si="6"/>
        <v>8.761194073233</v>
      </c>
      <c r="G20" s="55">
        <f t="shared" si="7"/>
        <v>8.245829715984</v>
      </c>
      <c r="H20" s="56">
        <f t="shared" si="3"/>
        <v>9.178393791006</v>
      </c>
      <c r="I20" s="55">
        <f t="shared" si="8"/>
        <v>8.638488273888001</v>
      </c>
      <c r="J20" s="55">
        <f t="shared" si="9"/>
        <v>9.595593508779</v>
      </c>
      <c r="K20" s="56">
        <f t="shared" si="10"/>
        <v>9.031146831792</v>
      </c>
      <c r="L20">
        <v>14</v>
      </c>
      <c r="M20">
        <v>1.135</v>
      </c>
      <c r="N20">
        <f t="shared" si="11"/>
        <v>1.4600691303413373</v>
      </c>
    </row>
    <row r="21" spans="1:8" ht="15">
      <c r="A21" s="1"/>
      <c r="B21" s="57" t="s">
        <v>14</v>
      </c>
      <c r="C21" s="1"/>
      <c r="D21" s="1"/>
      <c r="E21" s="1"/>
      <c r="F21" s="1"/>
      <c r="G21" s="1"/>
      <c r="H21" s="1"/>
    </row>
    <row r="22" spans="1:8" ht="15">
      <c r="A22" s="1"/>
      <c r="B22" s="1" t="s">
        <v>2</v>
      </c>
      <c r="C22" s="1"/>
      <c r="D22" s="1"/>
      <c r="E22" s="1"/>
      <c r="F22" s="1"/>
      <c r="G22" s="1"/>
      <c r="H22" s="1"/>
    </row>
    <row r="23" spans="1:8" ht="15">
      <c r="A23" s="1" t="s">
        <v>0</v>
      </c>
      <c r="B23" s="1">
        <v>2</v>
      </c>
      <c r="C23" s="1" t="s">
        <v>1</v>
      </c>
      <c r="D23" s="1">
        <f>+B23*H23</f>
        <v>0.7242</v>
      </c>
      <c r="E23" s="1"/>
      <c r="F23" s="1"/>
      <c r="G23" s="1" t="s">
        <v>7</v>
      </c>
      <c r="H23" s="1">
        <v>0.3621</v>
      </c>
    </row>
    <row r="24" spans="1:9" ht="15">
      <c r="A24" s="1" t="s">
        <v>40</v>
      </c>
      <c r="C24" s="1" t="s">
        <v>3</v>
      </c>
      <c r="D24" s="1">
        <v>3.14156</v>
      </c>
      <c r="E24" s="1"/>
      <c r="F24" s="1"/>
      <c r="G24" s="1"/>
      <c r="H24" s="1" t="s">
        <v>2</v>
      </c>
      <c r="I24" t="s">
        <v>2</v>
      </c>
    </row>
    <row r="25" spans="1:9" ht="15">
      <c r="A25" s="1"/>
      <c r="B25">
        <v>2</v>
      </c>
      <c r="C25" s="1" t="s">
        <v>4</v>
      </c>
      <c r="D25" s="58">
        <f>+D23*D24</f>
        <v>2.275117752</v>
      </c>
      <c r="E25" s="1"/>
      <c r="F25" s="1"/>
      <c r="G25" s="1"/>
      <c r="H25" s="1"/>
      <c r="I25" t="s">
        <v>2</v>
      </c>
    </row>
    <row r="28" spans="2:5" ht="12.75">
      <c r="B28" s="10" t="s">
        <v>2</v>
      </c>
      <c r="D28" s="10" t="s">
        <v>2</v>
      </c>
      <c r="E28" s="10" t="s">
        <v>2</v>
      </c>
    </row>
    <row r="29" spans="2:5" ht="12.75">
      <c r="B29" s="10" t="s">
        <v>2</v>
      </c>
      <c r="D29" s="10" t="s">
        <v>2</v>
      </c>
      <c r="E29" s="10" t="s">
        <v>2</v>
      </c>
    </row>
    <row r="30" spans="2:5" ht="12.75">
      <c r="B30" s="10" t="s">
        <v>2</v>
      </c>
      <c r="C30" s="10" t="s">
        <v>2</v>
      </c>
      <c r="D30" s="10" t="s">
        <v>2</v>
      </c>
      <c r="E30" s="10" t="s">
        <v>2</v>
      </c>
    </row>
    <row r="31" spans="2:5" ht="12.75">
      <c r="B31" s="10" t="s">
        <v>2</v>
      </c>
      <c r="D31" s="10" t="s">
        <v>2</v>
      </c>
      <c r="E31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N33" sqref="N33"/>
    </sheetView>
  </sheetViews>
  <sheetFormatPr defaultColWidth="9.140625" defaultRowHeight="12.75"/>
  <cols>
    <col min="2" max="2" width="10.8515625" style="0" bestFit="1" customWidth="1"/>
  </cols>
  <sheetData>
    <row r="1" spans="1:11" ht="15">
      <c r="A1" s="30"/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8" ht="18.75" thickBot="1">
      <c r="A3" s="33" t="s">
        <v>10</v>
      </c>
      <c r="C3" s="4">
        <v>29</v>
      </c>
      <c r="D3" s="4" t="s">
        <v>11</v>
      </c>
      <c r="E3" s="4"/>
      <c r="F3" s="4"/>
      <c r="G3" s="4"/>
      <c r="H3" s="4"/>
    </row>
    <row r="4" spans="1:17" ht="16.5" thickBot="1">
      <c r="A4" s="84" t="s">
        <v>5</v>
      </c>
      <c r="B4" s="65">
        <v>48</v>
      </c>
      <c r="C4" s="64">
        <v>46</v>
      </c>
      <c r="D4" s="65">
        <v>45</v>
      </c>
      <c r="E4" s="64">
        <v>44</v>
      </c>
      <c r="F4" s="95">
        <v>42</v>
      </c>
      <c r="G4" s="102">
        <v>40</v>
      </c>
      <c r="H4" s="65">
        <v>39</v>
      </c>
      <c r="I4" s="64">
        <v>38</v>
      </c>
      <c r="J4" s="65">
        <v>36</v>
      </c>
      <c r="K4" s="64">
        <v>34</v>
      </c>
      <c r="L4" s="95">
        <v>32</v>
      </c>
      <c r="M4" s="64">
        <v>30</v>
      </c>
      <c r="N4" s="105">
        <v>28</v>
      </c>
      <c r="O4" s="64">
        <v>26</v>
      </c>
      <c r="P4" s="65">
        <v>24</v>
      </c>
      <c r="Q4" s="84">
        <v>22</v>
      </c>
    </row>
    <row r="5" spans="1:17" ht="16.5" thickBot="1">
      <c r="A5" s="71" t="s">
        <v>6</v>
      </c>
      <c r="B5" s="88" t="s">
        <v>2</v>
      </c>
      <c r="C5" s="66"/>
      <c r="D5" s="67"/>
      <c r="E5" s="66"/>
      <c r="F5" s="96"/>
      <c r="G5" s="103"/>
      <c r="H5" s="67"/>
      <c r="I5" s="66"/>
      <c r="J5" s="67" t="s">
        <v>2</v>
      </c>
      <c r="K5" s="66"/>
      <c r="L5" s="96"/>
      <c r="M5" s="66"/>
      <c r="N5" s="106"/>
      <c r="O5" s="66"/>
      <c r="P5" s="67"/>
      <c r="Q5" s="86"/>
    </row>
    <row r="6" spans="1:17" ht="15">
      <c r="A6" s="87">
        <v>36</v>
      </c>
      <c r="B6" s="89">
        <f aca="true" t="shared" si="0" ref="B6:B27">($B$4/$A6)*$D$32</f>
        <v>3.033195448234667</v>
      </c>
      <c r="C6" s="92">
        <f aca="true" t="shared" si="1" ref="C6:C27">($C$4/$A6)*$D$32</f>
        <v>2.906812304558222</v>
      </c>
      <c r="D6" s="89">
        <f aca="true" t="shared" si="2" ref="D6:D27">($D$4/$A6)*$D$32</f>
        <v>2.8436207327200003</v>
      </c>
      <c r="E6" s="92">
        <f aca="true" t="shared" si="3" ref="E6:E27">($E$4/$A6)*$D$32</f>
        <v>2.7804291608817784</v>
      </c>
      <c r="F6" s="89">
        <f aca="true" t="shared" si="4" ref="F6:F27">($F$4/$A6)*$D$32</f>
        <v>2.6540460172053337</v>
      </c>
      <c r="G6" s="92">
        <f aca="true" t="shared" si="5" ref="G6:G27">($G$4/$A6)*$D$32</f>
        <v>2.527662873528889</v>
      </c>
      <c r="H6" s="89">
        <f aca="true" t="shared" si="6" ref="H6:H27">($H$4/$A6)*$D$32</f>
        <v>2.4644713016906667</v>
      </c>
      <c r="I6" s="92">
        <f aca="true" t="shared" si="7" ref="I6:I27">($I$4/$A6)*$D$32</f>
        <v>2.401279729852445</v>
      </c>
      <c r="J6" s="89">
        <f aca="true" t="shared" si="8" ref="J6:J27">($J$4/$A6)*$D$32</f>
        <v>2.274896586176</v>
      </c>
      <c r="K6" s="92">
        <f aca="true" t="shared" si="9" ref="K6:K27">($K$4/$A6)*$D$32</f>
        <v>2.1485134424995556</v>
      </c>
      <c r="L6" s="89">
        <f aca="true" t="shared" si="10" ref="L6:L27">($L$4/$A6)*$D$32</f>
        <v>2.0221302988231113</v>
      </c>
      <c r="M6" s="92">
        <f aca="true" t="shared" si="11" ref="M6:M27">($M$4/$A6)*$D$32</f>
        <v>1.895747155146667</v>
      </c>
      <c r="N6" s="89">
        <f aca="true" t="shared" si="12" ref="N6:N27">($N$4/$A6)*$D$32</f>
        <v>1.7693640114702225</v>
      </c>
      <c r="O6" s="92">
        <f aca="true" t="shared" si="13" ref="O6:O27">($O$4/$A6)*$D$32</f>
        <v>1.6429808677937778</v>
      </c>
      <c r="P6" s="89">
        <f aca="true" t="shared" si="14" ref="P6:P27">($P$4/$A6)*$D$32</f>
        <v>1.5165977241173334</v>
      </c>
      <c r="Q6" s="92">
        <f aca="true" t="shared" si="15" ref="Q6:Q27">($Q$4/$A6)*$D$32</f>
        <v>1.3902145804408892</v>
      </c>
    </row>
    <row r="7" spans="1:17" ht="15">
      <c r="A7" s="85">
        <v>32</v>
      </c>
      <c r="B7" s="90">
        <f t="shared" si="0"/>
        <v>3.4123448792640003</v>
      </c>
      <c r="C7" s="73">
        <f t="shared" si="1"/>
        <v>3.2701638426280004</v>
      </c>
      <c r="D7" s="90">
        <f t="shared" si="2"/>
        <v>3.1990733243100005</v>
      </c>
      <c r="E7" s="73">
        <f t="shared" si="3"/>
        <v>3.1279828059920005</v>
      </c>
      <c r="F7" s="90">
        <f t="shared" si="4"/>
        <v>2.985801769356</v>
      </c>
      <c r="G7" s="73">
        <f t="shared" si="5"/>
        <v>2.8436207327200003</v>
      </c>
      <c r="H7" s="90">
        <f t="shared" si="6"/>
        <v>2.7725302144020003</v>
      </c>
      <c r="I7" s="73">
        <f t="shared" si="7"/>
        <v>2.7014396960840004</v>
      </c>
      <c r="J7" s="90">
        <f t="shared" si="8"/>
        <v>2.559258659448</v>
      </c>
      <c r="K7" s="73">
        <f t="shared" si="9"/>
        <v>2.417077622812</v>
      </c>
      <c r="L7" s="90">
        <f t="shared" si="10"/>
        <v>2.274896586176</v>
      </c>
      <c r="M7" s="73">
        <f t="shared" si="11"/>
        <v>2.1327155495400003</v>
      </c>
      <c r="N7" s="90">
        <f t="shared" si="12"/>
        <v>1.9905345129040002</v>
      </c>
      <c r="O7" s="73">
        <f t="shared" si="13"/>
        <v>1.848353476268</v>
      </c>
      <c r="P7" s="90">
        <f t="shared" si="14"/>
        <v>1.7061724396320002</v>
      </c>
      <c r="Q7" s="73">
        <f t="shared" si="15"/>
        <v>1.5639914029960003</v>
      </c>
    </row>
    <row r="8" spans="1:17" ht="15">
      <c r="A8" s="85">
        <v>32</v>
      </c>
      <c r="B8" s="90">
        <f t="shared" si="0"/>
        <v>3.4123448792640003</v>
      </c>
      <c r="C8" s="73">
        <f t="shared" si="1"/>
        <v>3.2701638426280004</v>
      </c>
      <c r="D8" s="90">
        <f t="shared" si="2"/>
        <v>3.1990733243100005</v>
      </c>
      <c r="E8" s="73">
        <f t="shared" si="3"/>
        <v>3.1279828059920005</v>
      </c>
      <c r="F8" s="90">
        <f t="shared" si="4"/>
        <v>2.985801769356</v>
      </c>
      <c r="G8" s="73">
        <f t="shared" si="5"/>
        <v>2.8436207327200003</v>
      </c>
      <c r="H8" s="94">
        <f t="shared" si="6"/>
        <v>2.7725302144020003</v>
      </c>
      <c r="I8" s="73">
        <f t="shared" si="7"/>
        <v>2.7014396960840004</v>
      </c>
      <c r="J8" s="94">
        <f t="shared" si="8"/>
        <v>2.559258659448</v>
      </c>
      <c r="K8" s="73">
        <f t="shared" si="9"/>
        <v>2.417077622812</v>
      </c>
      <c r="L8" s="94">
        <f t="shared" si="10"/>
        <v>2.274896586176</v>
      </c>
      <c r="M8" s="73">
        <f t="shared" si="11"/>
        <v>2.1327155495400003</v>
      </c>
      <c r="N8" s="94">
        <f t="shared" si="12"/>
        <v>1.9905345129040002</v>
      </c>
      <c r="O8" s="73">
        <f t="shared" si="13"/>
        <v>1.848353476268</v>
      </c>
      <c r="P8" s="94">
        <f t="shared" si="14"/>
        <v>1.7061724396320002</v>
      </c>
      <c r="Q8" s="73">
        <f t="shared" si="15"/>
        <v>1.5639914029960003</v>
      </c>
    </row>
    <row r="9" spans="1:17" ht="15">
      <c r="A9" s="85">
        <v>30</v>
      </c>
      <c r="B9" s="90">
        <f t="shared" si="0"/>
        <v>3.6398345378816006</v>
      </c>
      <c r="C9" s="73">
        <f t="shared" si="1"/>
        <v>3.4881747654698674</v>
      </c>
      <c r="D9" s="90">
        <f t="shared" si="2"/>
        <v>3.4123448792640003</v>
      </c>
      <c r="E9" s="73">
        <f t="shared" si="3"/>
        <v>3.3365149930581333</v>
      </c>
      <c r="F9" s="90">
        <f t="shared" si="4"/>
        <v>3.1848552206464</v>
      </c>
      <c r="G9" s="73">
        <f t="shared" si="5"/>
        <v>3.033195448234667</v>
      </c>
      <c r="H9" s="94">
        <f t="shared" si="6"/>
        <v>2.9573655620288</v>
      </c>
      <c r="I9" s="73">
        <f t="shared" si="7"/>
        <v>2.8815356758229336</v>
      </c>
      <c r="J9" s="94">
        <f t="shared" si="8"/>
        <v>2.7298759034112003</v>
      </c>
      <c r="K9" s="73">
        <f t="shared" si="9"/>
        <v>2.5782161309994667</v>
      </c>
      <c r="L9" s="94">
        <f t="shared" si="10"/>
        <v>2.4265563585877334</v>
      </c>
      <c r="M9" s="73">
        <f t="shared" si="11"/>
        <v>2.274896586176</v>
      </c>
      <c r="N9" s="94">
        <f t="shared" si="12"/>
        <v>2.123236813764267</v>
      </c>
      <c r="O9" s="73">
        <f t="shared" si="13"/>
        <v>1.9715770413525335</v>
      </c>
      <c r="P9" s="94">
        <f t="shared" si="14"/>
        <v>1.8199172689408003</v>
      </c>
      <c r="Q9" s="73">
        <f t="shared" si="15"/>
        <v>1.6682574965290666</v>
      </c>
    </row>
    <row r="10" spans="1:17" ht="15">
      <c r="A10" s="85">
        <v>28</v>
      </c>
      <c r="B10" s="90">
        <f t="shared" si="0"/>
        <v>3.8998227191588573</v>
      </c>
      <c r="C10" s="73">
        <f t="shared" si="1"/>
        <v>3.7373301058605715</v>
      </c>
      <c r="D10" s="90">
        <f t="shared" si="2"/>
        <v>3.6560837992114292</v>
      </c>
      <c r="E10" s="73">
        <f t="shared" si="3"/>
        <v>3.574837492562286</v>
      </c>
      <c r="F10" s="90">
        <f t="shared" si="4"/>
        <v>3.4123448792640003</v>
      </c>
      <c r="G10" s="73">
        <f t="shared" si="5"/>
        <v>3.2498522659657145</v>
      </c>
      <c r="H10" s="94">
        <f t="shared" si="6"/>
        <v>3.1686059593165714</v>
      </c>
      <c r="I10" s="73">
        <f t="shared" si="7"/>
        <v>3.087359652667429</v>
      </c>
      <c r="J10" s="94">
        <f t="shared" si="8"/>
        <v>2.9248670393691434</v>
      </c>
      <c r="K10" s="73">
        <f t="shared" si="9"/>
        <v>2.762374426070857</v>
      </c>
      <c r="L10" s="94">
        <f t="shared" si="10"/>
        <v>2.5998818127725714</v>
      </c>
      <c r="M10" s="73">
        <f t="shared" si="11"/>
        <v>2.437389199474286</v>
      </c>
      <c r="N10" s="94">
        <f t="shared" si="12"/>
        <v>2.274896586176</v>
      </c>
      <c r="O10" s="73">
        <f t="shared" si="13"/>
        <v>2.1124039728777144</v>
      </c>
      <c r="P10" s="94">
        <f t="shared" si="14"/>
        <v>1.9499113595794286</v>
      </c>
      <c r="Q10" s="73">
        <f t="shared" si="15"/>
        <v>1.787418746281143</v>
      </c>
    </row>
    <row r="11" spans="1:17" ht="15">
      <c r="A11" s="85">
        <v>27</v>
      </c>
      <c r="B11" s="90">
        <f t="shared" si="0"/>
        <v>4.044260597646223</v>
      </c>
      <c r="C11" s="73">
        <f t="shared" si="1"/>
        <v>3.8757497394109635</v>
      </c>
      <c r="D11" s="90">
        <f t="shared" si="2"/>
        <v>3.791494310293334</v>
      </c>
      <c r="E11" s="73">
        <f t="shared" si="3"/>
        <v>3.7072388811757038</v>
      </c>
      <c r="F11" s="90">
        <f t="shared" si="4"/>
        <v>3.538728022940445</v>
      </c>
      <c r="G11" s="73">
        <f t="shared" si="5"/>
        <v>3.3702171647051853</v>
      </c>
      <c r="H11" s="94">
        <f t="shared" si="6"/>
        <v>3.2859617355875557</v>
      </c>
      <c r="I11" s="73">
        <f t="shared" si="7"/>
        <v>3.2017063064699265</v>
      </c>
      <c r="J11" s="94">
        <f t="shared" si="8"/>
        <v>3.033195448234667</v>
      </c>
      <c r="K11" s="73">
        <f t="shared" si="9"/>
        <v>2.8646845899994076</v>
      </c>
      <c r="L11" s="94">
        <f t="shared" si="10"/>
        <v>2.6961737317641483</v>
      </c>
      <c r="M11" s="73">
        <f t="shared" si="11"/>
        <v>2.527662873528889</v>
      </c>
      <c r="N11" s="94">
        <f t="shared" si="12"/>
        <v>2.35915201529363</v>
      </c>
      <c r="O11" s="73">
        <f t="shared" si="13"/>
        <v>2.1906411570583706</v>
      </c>
      <c r="P11" s="94">
        <f t="shared" si="14"/>
        <v>2.0221302988231113</v>
      </c>
      <c r="Q11" s="73">
        <f t="shared" si="15"/>
        <v>1.8536194405878519</v>
      </c>
    </row>
    <row r="12" spans="1:17" ht="15">
      <c r="A12" s="85">
        <v>26</v>
      </c>
      <c r="B12" s="90">
        <f t="shared" si="0"/>
        <v>4.199809082171077</v>
      </c>
      <c r="C12" s="73">
        <f t="shared" si="1"/>
        <v>4.024817037080616</v>
      </c>
      <c r="D12" s="90">
        <f t="shared" si="2"/>
        <v>3.937321014535385</v>
      </c>
      <c r="E12" s="73">
        <f t="shared" si="3"/>
        <v>3.8498249919901544</v>
      </c>
      <c r="F12" s="90">
        <f t="shared" si="4"/>
        <v>3.6748329468996928</v>
      </c>
      <c r="G12" s="73">
        <f t="shared" si="5"/>
        <v>3.499840901809231</v>
      </c>
      <c r="H12" s="94">
        <f t="shared" si="6"/>
        <v>3.4123448792640003</v>
      </c>
      <c r="I12" s="73">
        <f t="shared" si="7"/>
        <v>3.3248488567187695</v>
      </c>
      <c r="J12" s="94">
        <f t="shared" si="8"/>
        <v>3.149856811628308</v>
      </c>
      <c r="K12" s="73">
        <f t="shared" si="9"/>
        <v>2.9748647665378463</v>
      </c>
      <c r="L12" s="94">
        <f t="shared" si="10"/>
        <v>2.799872721447385</v>
      </c>
      <c r="M12" s="73">
        <f t="shared" si="11"/>
        <v>2.624880676356923</v>
      </c>
      <c r="N12" s="94">
        <f t="shared" si="12"/>
        <v>2.449888631266462</v>
      </c>
      <c r="O12" s="73">
        <f t="shared" si="13"/>
        <v>2.274896586176</v>
      </c>
      <c r="P12" s="94">
        <f t="shared" si="14"/>
        <v>2.0999045410855386</v>
      </c>
      <c r="Q12" s="73">
        <f t="shared" si="15"/>
        <v>1.9249124959950772</v>
      </c>
    </row>
    <row r="13" spans="1:17" ht="15">
      <c r="A13" s="85">
        <v>25</v>
      </c>
      <c r="B13" s="90">
        <f t="shared" si="0"/>
        <v>4.36780144545792</v>
      </c>
      <c r="C13" s="73">
        <f t="shared" si="1"/>
        <v>4.18580971856384</v>
      </c>
      <c r="D13" s="90">
        <f t="shared" si="2"/>
        <v>4.094813855116801</v>
      </c>
      <c r="E13" s="73">
        <f t="shared" si="3"/>
        <v>4.00381799166976</v>
      </c>
      <c r="F13" s="90">
        <f t="shared" si="4"/>
        <v>3.82182626477568</v>
      </c>
      <c r="G13" s="73">
        <f t="shared" si="5"/>
        <v>3.6398345378816006</v>
      </c>
      <c r="H13" s="94">
        <f t="shared" si="6"/>
        <v>3.5488386744345606</v>
      </c>
      <c r="I13" s="73">
        <f t="shared" si="7"/>
        <v>3.4578428109875206</v>
      </c>
      <c r="J13" s="94">
        <f t="shared" si="8"/>
        <v>3.27585108409344</v>
      </c>
      <c r="K13" s="73">
        <f t="shared" si="9"/>
        <v>3.0938593571993604</v>
      </c>
      <c r="L13" s="94">
        <f t="shared" si="10"/>
        <v>2.9118676303052804</v>
      </c>
      <c r="M13" s="73">
        <f t="shared" si="11"/>
        <v>2.7298759034112003</v>
      </c>
      <c r="N13" s="94">
        <f t="shared" si="12"/>
        <v>2.5478841765171203</v>
      </c>
      <c r="O13" s="73">
        <f t="shared" si="13"/>
        <v>2.3658924496230402</v>
      </c>
      <c r="P13" s="94">
        <f t="shared" si="14"/>
        <v>2.18390072272896</v>
      </c>
      <c r="Q13" s="73">
        <f t="shared" si="15"/>
        <v>2.00190899583488</v>
      </c>
    </row>
    <row r="14" spans="1:17" ht="15">
      <c r="A14" s="85">
        <v>24</v>
      </c>
      <c r="B14" s="90">
        <f t="shared" si="0"/>
        <v>4.549793172352</v>
      </c>
      <c r="C14" s="73">
        <f t="shared" si="1"/>
        <v>4.360218456837334</v>
      </c>
      <c r="D14" s="90">
        <f t="shared" si="2"/>
        <v>4.265431099080001</v>
      </c>
      <c r="E14" s="73">
        <f t="shared" si="3"/>
        <v>4.1706437413226665</v>
      </c>
      <c r="F14" s="90">
        <f t="shared" si="4"/>
        <v>3.9810690258080004</v>
      </c>
      <c r="G14" s="73">
        <f t="shared" si="5"/>
        <v>3.791494310293334</v>
      </c>
      <c r="H14" s="94">
        <f t="shared" si="6"/>
        <v>3.696706952536</v>
      </c>
      <c r="I14" s="73">
        <f t="shared" si="7"/>
        <v>3.601919594778667</v>
      </c>
      <c r="J14" s="94">
        <f t="shared" si="8"/>
        <v>3.4123448792640003</v>
      </c>
      <c r="K14" s="73">
        <f t="shared" si="9"/>
        <v>3.222770163749334</v>
      </c>
      <c r="L14" s="94">
        <f t="shared" si="10"/>
        <v>3.033195448234667</v>
      </c>
      <c r="M14" s="73">
        <f t="shared" si="11"/>
        <v>2.8436207327200003</v>
      </c>
      <c r="N14" s="94">
        <f t="shared" si="12"/>
        <v>2.6540460172053337</v>
      </c>
      <c r="O14" s="73">
        <f t="shared" si="13"/>
        <v>2.4644713016906667</v>
      </c>
      <c r="P14" s="94">
        <f t="shared" si="14"/>
        <v>2.274896586176</v>
      </c>
      <c r="Q14" s="73">
        <f t="shared" si="15"/>
        <v>2.0853218706613332</v>
      </c>
    </row>
    <row r="15" spans="1:17" ht="15">
      <c r="A15" s="85">
        <v>23</v>
      </c>
      <c r="B15" s="90">
        <f t="shared" si="0"/>
        <v>4.747610266802087</v>
      </c>
      <c r="C15" s="73">
        <f t="shared" si="1"/>
        <v>4.549793172352</v>
      </c>
      <c r="D15" s="90">
        <f t="shared" si="2"/>
        <v>4.450884625126957</v>
      </c>
      <c r="E15" s="73">
        <f t="shared" si="3"/>
        <v>4.351976077901914</v>
      </c>
      <c r="F15" s="90">
        <f t="shared" si="4"/>
        <v>4.154158983451826</v>
      </c>
      <c r="G15" s="73">
        <f t="shared" si="5"/>
        <v>3.9563418890017394</v>
      </c>
      <c r="H15" s="94">
        <f t="shared" si="6"/>
        <v>3.857433341776696</v>
      </c>
      <c r="I15" s="73">
        <f t="shared" si="7"/>
        <v>3.7585247945516524</v>
      </c>
      <c r="J15" s="94">
        <f t="shared" si="8"/>
        <v>3.560707700101566</v>
      </c>
      <c r="K15" s="73">
        <f t="shared" si="9"/>
        <v>3.3628906056514785</v>
      </c>
      <c r="L15" s="94">
        <f t="shared" si="10"/>
        <v>3.1650735112013915</v>
      </c>
      <c r="M15" s="73">
        <f t="shared" si="11"/>
        <v>2.9672564167513045</v>
      </c>
      <c r="N15" s="94">
        <f t="shared" si="12"/>
        <v>2.769439322301218</v>
      </c>
      <c r="O15" s="73">
        <f t="shared" si="13"/>
        <v>2.5716222278511305</v>
      </c>
      <c r="P15" s="94">
        <f t="shared" si="14"/>
        <v>2.3738051334010435</v>
      </c>
      <c r="Q15" s="73">
        <f t="shared" si="15"/>
        <v>2.175988038950957</v>
      </c>
    </row>
    <row r="16" spans="1:17" ht="15">
      <c r="A16" s="85">
        <v>22</v>
      </c>
      <c r="B16" s="90">
        <f t="shared" si="0"/>
        <v>4.963410733474909</v>
      </c>
      <c r="C16" s="73">
        <f t="shared" si="1"/>
        <v>4.756601952913455</v>
      </c>
      <c r="D16" s="90">
        <f t="shared" si="2"/>
        <v>4.6531975626327275</v>
      </c>
      <c r="E16" s="73">
        <f t="shared" si="3"/>
        <v>4.549793172352</v>
      </c>
      <c r="F16" s="90">
        <f t="shared" si="4"/>
        <v>4.342984391790546</v>
      </c>
      <c r="G16" s="73">
        <f t="shared" si="5"/>
        <v>4.136175611229091</v>
      </c>
      <c r="H16" s="94">
        <f t="shared" si="6"/>
        <v>4.032771220948364</v>
      </c>
      <c r="I16" s="73">
        <f t="shared" si="7"/>
        <v>3.929366830667637</v>
      </c>
      <c r="J16" s="94">
        <f t="shared" si="8"/>
        <v>3.7225580501061826</v>
      </c>
      <c r="K16" s="73">
        <f t="shared" si="9"/>
        <v>3.5157492695447274</v>
      </c>
      <c r="L16" s="94">
        <f t="shared" si="10"/>
        <v>3.308940488983273</v>
      </c>
      <c r="M16" s="73">
        <f t="shared" si="11"/>
        <v>3.102131708421818</v>
      </c>
      <c r="N16" s="94">
        <f t="shared" si="12"/>
        <v>2.895322927860364</v>
      </c>
      <c r="O16" s="73">
        <f t="shared" si="13"/>
        <v>2.6885141472989096</v>
      </c>
      <c r="P16" s="94">
        <f t="shared" si="14"/>
        <v>2.4817053667374545</v>
      </c>
      <c r="Q16" s="73">
        <f t="shared" si="15"/>
        <v>2.274896586176</v>
      </c>
    </row>
    <row r="17" spans="1:17" ht="15">
      <c r="A17" s="85">
        <v>21</v>
      </c>
      <c r="B17" s="90">
        <f t="shared" si="0"/>
        <v>5.199763625545143</v>
      </c>
      <c r="C17" s="73">
        <f t="shared" si="1"/>
        <v>4.983106807814096</v>
      </c>
      <c r="D17" s="90">
        <f t="shared" si="2"/>
        <v>4.874778398948572</v>
      </c>
      <c r="E17" s="73">
        <f t="shared" si="3"/>
        <v>4.766449990083048</v>
      </c>
      <c r="F17" s="90">
        <f t="shared" si="4"/>
        <v>4.549793172352</v>
      </c>
      <c r="G17" s="73">
        <f t="shared" si="5"/>
        <v>4.333136354620953</v>
      </c>
      <c r="H17" s="94">
        <f t="shared" si="6"/>
        <v>4.224807945755429</v>
      </c>
      <c r="I17" s="73">
        <f t="shared" si="7"/>
        <v>4.116479536889905</v>
      </c>
      <c r="J17" s="94">
        <f t="shared" si="8"/>
        <v>3.8998227191588573</v>
      </c>
      <c r="K17" s="73">
        <f t="shared" si="9"/>
        <v>3.68316590142781</v>
      </c>
      <c r="L17" s="94">
        <f t="shared" si="10"/>
        <v>3.4665090836967623</v>
      </c>
      <c r="M17" s="73">
        <f t="shared" si="11"/>
        <v>3.2498522659657145</v>
      </c>
      <c r="N17" s="94">
        <f t="shared" si="12"/>
        <v>3.033195448234667</v>
      </c>
      <c r="O17" s="73">
        <f t="shared" si="13"/>
        <v>2.8165386305036195</v>
      </c>
      <c r="P17" s="94">
        <f t="shared" si="14"/>
        <v>2.5998818127725714</v>
      </c>
      <c r="Q17" s="73">
        <f t="shared" si="15"/>
        <v>2.383224995041524</v>
      </c>
    </row>
    <row r="18" spans="1:17" ht="15">
      <c r="A18" s="85">
        <v>20</v>
      </c>
      <c r="B18" s="90">
        <f t="shared" si="0"/>
        <v>5.459751806822401</v>
      </c>
      <c r="C18" s="73">
        <f t="shared" si="1"/>
        <v>5.2322621482048</v>
      </c>
      <c r="D18" s="90">
        <f t="shared" si="2"/>
        <v>5.118517318896</v>
      </c>
      <c r="E18" s="73">
        <f t="shared" si="3"/>
        <v>5.004772489587201</v>
      </c>
      <c r="F18" s="90">
        <f t="shared" si="4"/>
        <v>4.7772828309696</v>
      </c>
      <c r="G18" s="73">
        <f t="shared" si="5"/>
        <v>4.549793172352</v>
      </c>
      <c r="H18" s="94">
        <f t="shared" si="6"/>
        <v>4.4360483430432005</v>
      </c>
      <c r="I18" s="73">
        <f t="shared" si="7"/>
        <v>4.322303513734401</v>
      </c>
      <c r="J18" s="94">
        <f t="shared" si="8"/>
        <v>4.094813855116801</v>
      </c>
      <c r="K18" s="73">
        <f t="shared" si="9"/>
        <v>3.8673241964992005</v>
      </c>
      <c r="L18" s="94">
        <f t="shared" si="10"/>
        <v>3.6398345378816006</v>
      </c>
      <c r="M18" s="73">
        <f t="shared" si="11"/>
        <v>3.4123448792640003</v>
      </c>
      <c r="N18" s="94">
        <f t="shared" si="12"/>
        <v>3.1848552206464</v>
      </c>
      <c r="O18" s="73">
        <f t="shared" si="13"/>
        <v>2.9573655620288</v>
      </c>
      <c r="P18" s="94">
        <f t="shared" si="14"/>
        <v>2.7298759034112003</v>
      </c>
      <c r="Q18" s="73">
        <f t="shared" si="15"/>
        <v>2.5023862447936005</v>
      </c>
    </row>
    <row r="19" spans="1:17" ht="15">
      <c r="A19" s="85">
        <v>19</v>
      </c>
      <c r="B19" s="90">
        <f t="shared" si="0"/>
        <v>5.747107165076211</v>
      </c>
      <c r="C19" s="73">
        <f t="shared" si="1"/>
        <v>5.507644366531369</v>
      </c>
      <c r="D19" s="90">
        <f t="shared" si="2"/>
        <v>5.387912967258948</v>
      </c>
      <c r="E19" s="73">
        <f t="shared" si="3"/>
        <v>5.268181567986527</v>
      </c>
      <c r="F19" s="90">
        <f t="shared" si="4"/>
        <v>5.028718769441685</v>
      </c>
      <c r="G19" s="73">
        <f t="shared" si="5"/>
        <v>4.789255970896842</v>
      </c>
      <c r="H19" s="94">
        <f t="shared" si="6"/>
        <v>4.669524571624422</v>
      </c>
      <c r="I19" s="73">
        <f t="shared" si="7"/>
        <v>4.549793172352</v>
      </c>
      <c r="J19" s="94">
        <f t="shared" si="8"/>
        <v>4.310330373807158</v>
      </c>
      <c r="K19" s="73">
        <f t="shared" si="9"/>
        <v>4.070867575262316</v>
      </c>
      <c r="L19" s="94">
        <f t="shared" si="10"/>
        <v>3.831404776717474</v>
      </c>
      <c r="M19" s="73">
        <f t="shared" si="11"/>
        <v>3.591941978172632</v>
      </c>
      <c r="N19" s="94">
        <f t="shared" si="12"/>
        <v>3.3524791796277897</v>
      </c>
      <c r="O19" s="73">
        <f t="shared" si="13"/>
        <v>3.113016381082948</v>
      </c>
      <c r="P19" s="94">
        <f t="shared" si="14"/>
        <v>2.8735535825381056</v>
      </c>
      <c r="Q19" s="73">
        <f t="shared" si="15"/>
        <v>2.6340907839932637</v>
      </c>
    </row>
    <row r="20" spans="1:17" ht="15">
      <c r="A20" s="85">
        <v>18</v>
      </c>
      <c r="B20" s="90">
        <f t="shared" si="0"/>
        <v>6.066390896469334</v>
      </c>
      <c r="C20" s="73">
        <f t="shared" si="1"/>
        <v>5.813624609116444</v>
      </c>
      <c r="D20" s="90">
        <f t="shared" si="2"/>
        <v>5.6872414654400005</v>
      </c>
      <c r="E20" s="73">
        <f t="shared" si="3"/>
        <v>5.560858321763557</v>
      </c>
      <c r="F20" s="90">
        <f t="shared" si="4"/>
        <v>5.3080920344106675</v>
      </c>
      <c r="G20" s="73">
        <f t="shared" si="5"/>
        <v>5.055325747057778</v>
      </c>
      <c r="H20" s="94">
        <f t="shared" si="6"/>
        <v>4.9289426033813335</v>
      </c>
      <c r="I20" s="73">
        <f t="shared" si="7"/>
        <v>4.80255945970489</v>
      </c>
      <c r="J20" s="94">
        <f t="shared" si="8"/>
        <v>4.549793172352</v>
      </c>
      <c r="K20" s="73">
        <f t="shared" si="9"/>
        <v>4.297026884999111</v>
      </c>
      <c r="L20" s="94">
        <f t="shared" si="10"/>
        <v>4.044260597646223</v>
      </c>
      <c r="M20" s="73">
        <f t="shared" si="11"/>
        <v>3.791494310293334</v>
      </c>
      <c r="N20" s="94">
        <f t="shared" si="12"/>
        <v>3.538728022940445</v>
      </c>
      <c r="O20" s="73">
        <f t="shared" si="13"/>
        <v>3.2859617355875557</v>
      </c>
      <c r="P20" s="94">
        <f t="shared" si="14"/>
        <v>3.033195448234667</v>
      </c>
      <c r="Q20" s="73">
        <f t="shared" si="15"/>
        <v>2.7804291608817784</v>
      </c>
    </row>
    <row r="21" spans="1:17" ht="15">
      <c r="A21" s="85">
        <v>17</v>
      </c>
      <c r="B21" s="90">
        <f t="shared" si="0"/>
        <v>6.42323741979106</v>
      </c>
      <c r="C21" s="73">
        <f t="shared" si="1"/>
        <v>6.155602527299766</v>
      </c>
      <c r="D21" s="90">
        <f t="shared" si="2"/>
        <v>6.0217850810541185</v>
      </c>
      <c r="E21" s="73">
        <f t="shared" si="3"/>
        <v>5.887967634808471</v>
      </c>
      <c r="F21" s="90">
        <f t="shared" si="4"/>
        <v>5.620332742317177</v>
      </c>
      <c r="G21" s="73">
        <f t="shared" si="5"/>
        <v>5.352697849825883</v>
      </c>
      <c r="H21" s="94">
        <f t="shared" si="6"/>
        <v>5.218880403580235</v>
      </c>
      <c r="I21" s="73">
        <f t="shared" si="7"/>
        <v>5.085062957334589</v>
      </c>
      <c r="J21" s="94">
        <f t="shared" si="8"/>
        <v>4.817428064843295</v>
      </c>
      <c r="K21" s="73">
        <f t="shared" si="9"/>
        <v>4.549793172352</v>
      </c>
      <c r="L21" s="94">
        <f t="shared" si="10"/>
        <v>4.282158279860706</v>
      </c>
      <c r="M21" s="73">
        <f t="shared" si="11"/>
        <v>4.014523387369412</v>
      </c>
      <c r="N21" s="94">
        <f t="shared" si="12"/>
        <v>3.746888494878118</v>
      </c>
      <c r="O21" s="73">
        <f t="shared" si="13"/>
        <v>3.4792536023868235</v>
      </c>
      <c r="P21" s="94">
        <f t="shared" si="14"/>
        <v>3.21161870989553</v>
      </c>
      <c r="Q21" s="73">
        <f t="shared" si="15"/>
        <v>2.9439838174042356</v>
      </c>
    </row>
    <row r="22" spans="1:17" ht="15">
      <c r="A22" s="85">
        <v>16</v>
      </c>
      <c r="B22" s="90">
        <f t="shared" si="0"/>
        <v>6.824689758528001</v>
      </c>
      <c r="C22" s="73">
        <f t="shared" si="1"/>
        <v>6.540327685256001</v>
      </c>
      <c r="D22" s="90">
        <f t="shared" si="2"/>
        <v>6.398146648620001</v>
      </c>
      <c r="E22" s="73">
        <f t="shared" si="3"/>
        <v>6.255965611984001</v>
      </c>
      <c r="F22" s="90">
        <f t="shared" si="4"/>
        <v>5.971603538712</v>
      </c>
      <c r="G22" s="73">
        <f t="shared" si="5"/>
        <v>5.6872414654400005</v>
      </c>
      <c r="H22" s="94">
        <f t="shared" si="6"/>
        <v>5.545060428804001</v>
      </c>
      <c r="I22" s="73">
        <f t="shared" si="7"/>
        <v>5.402879392168001</v>
      </c>
      <c r="J22" s="94">
        <f t="shared" si="8"/>
        <v>5.118517318896</v>
      </c>
      <c r="K22" s="73">
        <f t="shared" si="9"/>
        <v>4.834155245624</v>
      </c>
      <c r="L22" s="94">
        <f t="shared" si="10"/>
        <v>4.549793172352</v>
      </c>
      <c r="M22" s="73">
        <f t="shared" si="11"/>
        <v>4.265431099080001</v>
      </c>
      <c r="N22" s="94">
        <f t="shared" si="12"/>
        <v>3.9810690258080004</v>
      </c>
      <c r="O22" s="73">
        <f t="shared" si="13"/>
        <v>3.696706952536</v>
      </c>
      <c r="P22" s="94">
        <f t="shared" si="14"/>
        <v>3.4123448792640003</v>
      </c>
      <c r="Q22" s="73">
        <f t="shared" si="15"/>
        <v>3.1279828059920005</v>
      </c>
    </row>
    <row r="23" spans="1:17" ht="15">
      <c r="A23" s="85">
        <v>15</v>
      </c>
      <c r="B23" s="90">
        <f t="shared" si="0"/>
        <v>7.279669075763201</v>
      </c>
      <c r="C23" s="73">
        <f t="shared" si="1"/>
        <v>6.976349530939735</v>
      </c>
      <c r="D23" s="90">
        <f t="shared" si="2"/>
        <v>6.824689758528001</v>
      </c>
      <c r="E23" s="73">
        <f t="shared" si="3"/>
        <v>6.6730299861162665</v>
      </c>
      <c r="F23" s="90">
        <f t="shared" si="4"/>
        <v>6.3697104412928</v>
      </c>
      <c r="G23" s="73">
        <f t="shared" si="5"/>
        <v>6.066390896469334</v>
      </c>
      <c r="H23" s="94">
        <f t="shared" si="6"/>
        <v>5.9147311240576</v>
      </c>
      <c r="I23" s="73">
        <f t="shared" si="7"/>
        <v>5.763071351645867</v>
      </c>
      <c r="J23" s="94">
        <f t="shared" si="8"/>
        <v>5.459751806822401</v>
      </c>
      <c r="K23" s="73">
        <f t="shared" si="9"/>
        <v>5.156432261998933</v>
      </c>
      <c r="L23" s="94">
        <f t="shared" si="10"/>
        <v>4.853112717175467</v>
      </c>
      <c r="M23" s="73">
        <f t="shared" si="11"/>
        <v>4.549793172352</v>
      </c>
      <c r="N23" s="94">
        <f t="shared" si="12"/>
        <v>4.246473627528534</v>
      </c>
      <c r="O23" s="73">
        <f t="shared" si="13"/>
        <v>3.943154082705067</v>
      </c>
      <c r="P23" s="94">
        <f t="shared" si="14"/>
        <v>3.6398345378816006</v>
      </c>
      <c r="Q23" s="73">
        <f t="shared" si="15"/>
        <v>3.3365149930581333</v>
      </c>
    </row>
    <row r="24" spans="1:17" ht="15">
      <c r="A24" s="85">
        <v>14</v>
      </c>
      <c r="B24" s="90">
        <f t="shared" si="0"/>
        <v>7.7996454383177145</v>
      </c>
      <c r="C24" s="73">
        <f t="shared" si="1"/>
        <v>7.474660211721143</v>
      </c>
      <c r="D24" s="90">
        <f t="shared" si="2"/>
        <v>7.3121675984228585</v>
      </c>
      <c r="E24" s="73">
        <f t="shared" si="3"/>
        <v>7.149674985124572</v>
      </c>
      <c r="F24" s="90">
        <f t="shared" si="4"/>
        <v>6.824689758528001</v>
      </c>
      <c r="G24" s="73">
        <f t="shared" si="5"/>
        <v>6.499704531931429</v>
      </c>
      <c r="H24" s="94">
        <f t="shared" si="6"/>
        <v>6.337211918633143</v>
      </c>
      <c r="I24" s="73">
        <f t="shared" si="7"/>
        <v>6.174719305334858</v>
      </c>
      <c r="J24" s="94">
        <f t="shared" si="8"/>
        <v>5.849734078738287</v>
      </c>
      <c r="K24" s="73">
        <f t="shared" si="9"/>
        <v>5.524748852141714</v>
      </c>
      <c r="L24" s="94">
        <f t="shared" si="10"/>
        <v>5.199763625545143</v>
      </c>
      <c r="M24" s="73">
        <f t="shared" si="11"/>
        <v>4.874778398948572</v>
      </c>
      <c r="N24" s="94">
        <f t="shared" si="12"/>
        <v>4.549793172352</v>
      </c>
      <c r="O24" s="73">
        <f t="shared" si="13"/>
        <v>4.224807945755429</v>
      </c>
      <c r="P24" s="94">
        <f t="shared" si="14"/>
        <v>3.8998227191588573</v>
      </c>
      <c r="Q24" s="73">
        <f t="shared" si="15"/>
        <v>3.574837492562286</v>
      </c>
    </row>
    <row r="25" spans="1:17" ht="15">
      <c r="A25" s="85">
        <v>13</v>
      </c>
      <c r="B25" s="90">
        <f t="shared" si="0"/>
        <v>8.399618164342154</v>
      </c>
      <c r="C25" s="73">
        <f t="shared" si="1"/>
        <v>8.049634074161231</v>
      </c>
      <c r="D25" s="90">
        <f t="shared" si="2"/>
        <v>7.87464202907077</v>
      </c>
      <c r="E25" s="73">
        <f t="shared" si="3"/>
        <v>7.699649983980309</v>
      </c>
      <c r="F25" s="90">
        <f t="shared" si="4"/>
        <v>7.3496658937993855</v>
      </c>
      <c r="G25" s="73">
        <f t="shared" si="5"/>
        <v>6.999681803618462</v>
      </c>
      <c r="H25" s="94">
        <f t="shared" si="6"/>
        <v>6.824689758528001</v>
      </c>
      <c r="I25" s="73">
        <f t="shared" si="7"/>
        <v>6.649697713437539</v>
      </c>
      <c r="J25" s="94">
        <f t="shared" si="8"/>
        <v>6.299713623256616</v>
      </c>
      <c r="K25" s="73">
        <f t="shared" si="9"/>
        <v>5.9497295330756925</v>
      </c>
      <c r="L25" s="94">
        <f t="shared" si="10"/>
        <v>5.59974544289477</v>
      </c>
      <c r="M25" s="73">
        <f t="shared" si="11"/>
        <v>5.249761352713846</v>
      </c>
      <c r="N25" s="94">
        <f t="shared" si="12"/>
        <v>4.899777262532924</v>
      </c>
      <c r="O25" s="73">
        <f t="shared" si="13"/>
        <v>4.549793172352</v>
      </c>
      <c r="P25" s="94">
        <f t="shared" si="14"/>
        <v>4.199809082171077</v>
      </c>
      <c r="Q25" s="73">
        <f t="shared" si="15"/>
        <v>3.8498249919901544</v>
      </c>
    </row>
    <row r="26" spans="1:17" ht="15">
      <c r="A26" s="85">
        <v>12</v>
      </c>
      <c r="B26" s="90">
        <f t="shared" si="0"/>
        <v>9.099586344704</v>
      </c>
      <c r="C26" s="73">
        <f t="shared" si="1"/>
        <v>8.720436913674668</v>
      </c>
      <c r="D26" s="90">
        <f t="shared" si="2"/>
        <v>8.530862198160001</v>
      </c>
      <c r="E26" s="73">
        <f t="shared" si="3"/>
        <v>8.341287482645333</v>
      </c>
      <c r="F26" s="90">
        <f t="shared" si="4"/>
        <v>7.962138051616001</v>
      </c>
      <c r="G26" s="73">
        <f t="shared" si="5"/>
        <v>7.582988620586668</v>
      </c>
      <c r="H26" s="94">
        <f t="shared" si="6"/>
        <v>7.393413905072</v>
      </c>
      <c r="I26" s="73">
        <f t="shared" si="7"/>
        <v>7.203839189557334</v>
      </c>
      <c r="J26" s="94">
        <f t="shared" si="8"/>
        <v>6.824689758528001</v>
      </c>
      <c r="K26" s="73">
        <f t="shared" si="9"/>
        <v>6.445540327498668</v>
      </c>
      <c r="L26" s="94">
        <f t="shared" si="10"/>
        <v>6.066390896469334</v>
      </c>
      <c r="M26" s="73">
        <f t="shared" si="11"/>
        <v>5.6872414654400005</v>
      </c>
      <c r="N26" s="94">
        <f t="shared" si="12"/>
        <v>5.3080920344106675</v>
      </c>
      <c r="O26" s="73">
        <f t="shared" si="13"/>
        <v>4.9289426033813335</v>
      </c>
      <c r="P26" s="94">
        <f t="shared" si="14"/>
        <v>4.549793172352</v>
      </c>
      <c r="Q26" s="73">
        <f t="shared" si="15"/>
        <v>4.1706437413226665</v>
      </c>
    </row>
    <row r="27" spans="1:17" ht="15.75" thickBot="1">
      <c r="A27" s="86">
        <v>11</v>
      </c>
      <c r="B27" s="91">
        <f t="shared" si="0"/>
        <v>9.926821466949818</v>
      </c>
      <c r="C27" s="93">
        <f t="shared" si="1"/>
        <v>9.51320390582691</v>
      </c>
      <c r="D27" s="91">
        <f t="shared" si="2"/>
        <v>9.306395125265455</v>
      </c>
      <c r="E27" s="93">
        <f t="shared" si="3"/>
        <v>9.099586344704</v>
      </c>
      <c r="F27" s="91">
        <f t="shared" si="4"/>
        <v>8.685968783581092</v>
      </c>
      <c r="G27" s="93">
        <f t="shared" si="5"/>
        <v>8.272351222458182</v>
      </c>
      <c r="H27" s="91">
        <f t="shared" si="6"/>
        <v>8.065542441896728</v>
      </c>
      <c r="I27" s="93">
        <f t="shared" si="7"/>
        <v>7.858733661335274</v>
      </c>
      <c r="J27" s="91">
        <f t="shared" si="8"/>
        <v>7.445116100212365</v>
      </c>
      <c r="K27" s="93">
        <f t="shared" si="9"/>
        <v>7.031498539089455</v>
      </c>
      <c r="L27" s="91">
        <f t="shared" si="10"/>
        <v>6.617880977966546</v>
      </c>
      <c r="M27" s="93">
        <f t="shared" si="11"/>
        <v>6.204263416843636</v>
      </c>
      <c r="N27" s="91">
        <f t="shared" si="12"/>
        <v>5.790645855720728</v>
      </c>
      <c r="O27" s="93">
        <f t="shared" si="13"/>
        <v>5.377028294597819</v>
      </c>
      <c r="P27" s="91">
        <f t="shared" si="14"/>
        <v>4.963410733474909</v>
      </c>
      <c r="Q27" s="93">
        <f t="shared" si="15"/>
        <v>4.549793172352</v>
      </c>
    </row>
    <row r="28" spans="1:8" ht="15">
      <c r="A28" s="1"/>
      <c r="B28" s="1" t="s">
        <v>2</v>
      </c>
      <c r="C28" s="1"/>
      <c r="D28" s="1"/>
      <c r="E28" s="1"/>
      <c r="F28" s="1"/>
      <c r="G28" s="1"/>
      <c r="H28" s="1"/>
    </row>
    <row r="29" spans="1:8" ht="15">
      <c r="A29" s="1"/>
      <c r="B29" s="1" t="s">
        <v>2</v>
      </c>
      <c r="C29" s="1"/>
      <c r="D29" s="1"/>
      <c r="E29" s="1"/>
      <c r="F29" s="1"/>
      <c r="G29" s="1"/>
      <c r="H29" s="1"/>
    </row>
    <row r="30" spans="1:8" ht="15">
      <c r="A30" s="1" t="s">
        <v>0</v>
      </c>
      <c r="B30" s="1">
        <v>2</v>
      </c>
      <c r="C30" s="1" t="s">
        <v>1</v>
      </c>
      <c r="D30" s="1">
        <f>+B30*H30</f>
        <v>0.7241296</v>
      </c>
      <c r="E30" s="1"/>
      <c r="F30" s="1"/>
      <c r="G30" s="1" t="s">
        <v>7</v>
      </c>
      <c r="H30" s="1">
        <v>0.3620648</v>
      </c>
    </row>
    <row r="31" spans="1:9" ht="15">
      <c r="A31" s="1" t="s">
        <v>10</v>
      </c>
      <c r="C31" s="1" t="s">
        <v>3</v>
      </c>
      <c r="D31" s="1">
        <v>3.14156</v>
      </c>
      <c r="E31" s="1"/>
      <c r="F31" s="1"/>
      <c r="G31" s="1"/>
      <c r="H31" s="1" t="s">
        <v>2</v>
      </c>
      <c r="I31" t="s">
        <v>2</v>
      </c>
    </row>
    <row r="32" spans="1:9" ht="15">
      <c r="A32" s="1"/>
      <c r="C32" s="1" t="s">
        <v>4</v>
      </c>
      <c r="D32" s="1">
        <f>+D30*D31</f>
        <v>2.274896586176</v>
      </c>
      <c r="E32" s="1"/>
      <c r="F32" s="1"/>
      <c r="G32" s="1" t="s">
        <v>30</v>
      </c>
      <c r="H32" s="1" t="s">
        <v>41</v>
      </c>
      <c r="I32" s="10" t="s">
        <v>42</v>
      </c>
    </row>
    <row r="33" spans="1:8" ht="15">
      <c r="A33" s="1"/>
      <c r="C33" s="1"/>
      <c r="D33" s="1"/>
      <c r="E33" s="1"/>
      <c r="F33" s="1"/>
      <c r="G33" s="1"/>
      <c r="H33" s="1"/>
    </row>
    <row r="34" spans="1:8" ht="15">
      <c r="A34" s="1"/>
      <c r="C34" s="97"/>
      <c r="D34" s="10" t="s">
        <v>43</v>
      </c>
      <c r="E34" s="1"/>
      <c r="F34" s="10" t="s">
        <v>44</v>
      </c>
      <c r="G34" s="1"/>
      <c r="H34" s="1"/>
    </row>
    <row r="35" spans="3:6" ht="12.75">
      <c r="C35" s="104"/>
      <c r="D35" s="10" t="s">
        <v>63</v>
      </c>
      <c r="F35" s="10" t="s">
        <v>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25" sqref="A25"/>
    </sheetView>
  </sheetViews>
  <sheetFormatPr defaultColWidth="9.140625" defaultRowHeight="12.75"/>
  <sheetData>
    <row r="1" spans="1:8" ht="18.75" thickBot="1">
      <c r="A1" s="4" t="s">
        <v>21</v>
      </c>
      <c r="B1" t="s">
        <v>22</v>
      </c>
      <c r="C1" s="4"/>
      <c r="D1" s="4" t="s">
        <v>23</v>
      </c>
      <c r="E1" s="4"/>
      <c r="F1" s="4"/>
      <c r="G1" s="4"/>
      <c r="H1" s="4" t="s">
        <v>10</v>
      </c>
    </row>
    <row r="2" spans="1:14" ht="15.75" thickBot="1">
      <c r="A2" s="37" t="s">
        <v>58</v>
      </c>
      <c r="B2" s="38">
        <v>24</v>
      </c>
      <c r="C2" s="39">
        <v>32</v>
      </c>
      <c r="D2" s="40">
        <v>30</v>
      </c>
      <c r="E2" s="40">
        <v>28</v>
      </c>
      <c r="F2" s="40">
        <v>26</v>
      </c>
      <c r="G2" s="40">
        <v>24</v>
      </c>
      <c r="H2" s="41">
        <v>38</v>
      </c>
      <c r="I2" s="40">
        <v>30</v>
      </c>
      <c r="J2" s="42">
        <v>30</v>
      </c>
      <c r="K2" s="40">
        <v>54</v>
      </c>
      <c r="L2" t="s">
        <v>12</v>
      </c>
      <c r="M2" t="s">
        <v>13</v>
      </c>
      <c r="N2" t="s">
        <v>2</v>
      </c>
    </row>
    <row r="3" spans="1:13" ht="15.75" thickBot="1">
      <c r="A3" s="2" t="s">
        <v>66</v>
      </c>
      <c r="B3" s="43">
        <v>21</v>
      </c>
      <c r="C3" s="44">
        <v>28</v>
      </c>
      <c r="D3" s="45">
        <v>26</v>
      </c>
      <c r="E3" s="45">
        <v>24</v>
      </c>
      <c r="F3" s="45">
        <v>23</v>
      </c>
      <c r="G3" s="45">
        <v>24</v>
      </c>
      <c r="H3" s="46">
        <v>34</v>
      </c>
      <c r="I3" s="45">
        <v>25</v>
      </c>
      <c r="J3" s="47">
        <v>26</v>
      </c>
      <c r="K3" s="45">
        <v>16</v>
      </c>
      <c r="M3" t="s">
        <v>2</v>
      </c>
    </row>
    <row r="4" spans="1:14" ht="15.75" thickBot="1">
      <c r="A4" s="60">
        <v>0.55</v>
      </c>
      <c r="B4" s="49">
        <f aca="true" t="shared" si="0" ref="B4:B21">+$D$26*($B$2/$B$3)*A4</f>
        <v>1.2993492160000002</v>
      </c>
      <c r="C4" s="50">
        <f aca="true" t="shared" si="1" ref="C4:C21">+$D$26*($C$2/$C$3)*A4</f>
        <v>1.2993492160000002</v>
      </c>
      <c r="D4" s="50">
        <f aca="true" t="shared" si="2" ref="D4:D21">+$D$26*($D$2/$D$3)*A4</f>
        <v>1.3118429584615388</v>
      </c>
      <c r="E4" s="50">
        <f aca="true" t="shared" si="3" ref="E4:E21">+$D$26*($E$2/$E$3)*A4</f>
        <v>1.3264189913333337</v>
      </c>
      <c r="F4" s="50">
        <f aca="true" t="shared" si="4" ref="F4:F21">+$D$26*($F$2/$F$3)*A4</f>
        <v>1.285225854956522</v>
      </c>
      <c r="G4" s="50">
        <f aca="true" t="shared" si="5" ref="G4:G21">+$D$26*($G$2/$G$3)*A4</f>
        <v>1.1369305640000003</v>
      </c>
      <c r="H4" s="55">
        <f>+$E$26*($H$2/$H$3)*A4</f>
        <v>1.2908867773482355</v>
      </c>
      <c r="I4" s="50">
        <f>+$E$26*($I$2/$I$3)*A4</f>
        <v>1.3860047504160002</v>
      </c>
      <c r="J4" s="50">
        <f>+$E$26*($J$2/$J$3)*A4</f>
        <v>1.3326968754</v>
      </c>
      <c r="K4" s="51">
        <f>+$E$26*($K$2/$K$3)*A4</f>
        <v>3.8981383605450004</v>
      </c>
      <c r="L4" s="10">
        <v>1</v>
      </c>
      <c r="M4" s="10" t="s">
        <v>2</v>
      </c>
      <c r="N4" s="107">
        <v>0.55</v>
      </c>
    </row>
    <row r="5" spans="1:14" ht="15.75" thickBot="1">
      <c r="A5" s="48">
        <f>+A4*1.115</f>
        <v>0.6132500000000001</v>
      </c>
      <c r="B5" s="49">
        <f t="shared" si="0"/>
        <v>1.4487743758400002</v>
      </c>
      <c r="C5" s="50">
        <f t="shared" si="1"/>
        <v>1.4487743758400002</v>
      </c>
      <c r="D5" s="50">
        <f t="shared" si="2"/>
        <v>1.4627048986846158</v>
      </c>
      <c r="E5" s="50">
        <f t="shared" si="3"/>
        <v>1.4789571753366673</v>
      </c>
      <c r="F5" s="50">
        <f t="shared" si="4"/>
        <v>1.4330268282765222</v>
      </c>
      <c r="G5" s="50">
        <f t="shared" si="5"/>
        <v>1.2676775788600003</v>
      </c>
      <c r="H5" s="55">
        <f aca="true" t="shared" si="6" ref="H5:H21">+$E$26*($H$2/$H$3)*A5</f>
        <v>1.4393387567432827</v>
      </c>
      <c r="I5" s="50">
        <f aca="true" t="shared" si="7" ref="I5:I21">+$E$26*($I$2/$I$3)*A5</f>
        <v>1.5453952967138402</v>
      </c>
      <c r="J5" s="50">
        <f aca="true" t="shared" si="8" ref="J5:J21">+$E$26*($J$2/$J$3)*A5</f>
        <v>1.485957016071</v>
      </c>
      <c r="K5" s="51">
        <f aca="true" t="shared" si="9" ref="K5:K21">+$E$26*($K$2/$K$3)*A5</f>
        <v>4.346424272007676</v>
      </c>
      <c r="L5" s="10">
        <v>2</v>
      </c>
      <c r="M5" s="10">
        <v>1.115</v>
      </c>
      <c r="N5" s="107">
        <f>+N4*M5</f>
        <v>0.6132500000000001</v>
      </c>
    </row>
    <row r="6" spans="1:14" ht="15.75" thickBot="1">
      <c r="A6" s="48">
        <f aca="true" t="shared" si="10" ref="A6:A21">+A5*1.115</f>
        <v>0.6837737500000001</v>
      </c>
      <c r="B6" s="49">
        <f t="shared" si="0"/>
        <v>1.6153834290616003</v>
      </c>
      <c r="C6" s="50">
        <f t="shared" si="1"/>
        <v>1.6153834290616003</v>
      </c>
      <c r="D6" s="50">
        <f t="shared" si="2"/>
        <v>1.6309159620333464</v>
      </c>
      <c r="E6" s="50">
        <f t="shared" si="3"/>
        <v>1.6490372505003839</v>
      </c>
      <c r="F6" s="50">
        <f t="shared" si="4"/>
        <v>1.5978249135283222</v>
      </c>
      <c r="G6" s="50">
        <f t="shared" si="5"/>
        <v>1.4134605004289005</v>
      </c>
      <c r="H6" s="55">
        <f t="shared" si="6"/>
        <v>1.60486271376876</v>
      </c>
      <c r="I6" s="50">
        <f t="shared" si="7"/>
        <v>1.7231157558359318</v>
      </c>
      <c r="J6" s="50">
        <f t="shared" si="8"/>
        <v>1.6568420729191649</v>
      </c>
      <c r="K6" s="51">
        <f t="shared" si="9"/>
        <v>4.846263063288558</v>
      </c>
      <c r="L6" s="10">
        <v>3</v>
      </c>
      <c r="M6" s="10">
        <v>1.115</v>
      </c>
      <c r="N6" s="107">
        <f aca="true" t="shared" si="11" ref="N6:N21">+N5*M6</f>
        <v>0.6837737500000001</v>
      </c>
    </row>
    <row r="7" spans="1:14" ht="15.75" thickBot="1">
      <c r="A7" s="48">
        <f t="shared" si="10"/>
        <v>0.76240773125</v>
      </c>
      <c r="B7" s="49">
        <f t="shared" si="0"/>
        <v>1.8011525234036843</v>
      </c>
      <c r="C7" s="50">
        <f t="shared" si="1"/>
        <v>1.8011525234036843</v>
      </c>
      <c r="D7" s="50">
        <f t="shared" si="2"/>
        <v>1.8184712976671813</v>
      </c>
      <c r="E7" s="50">
        <f t="shared" si="3"/>
        <v>1.838676534307928</v>
      </c>
      <c r="F7" s="50">
        <f t="shared" si="4"/>
        <v>1.7815747785840792</v>
      </c>
      <c r="G7" s="50">
        <f t="shared" si="5"/>
        <v>1.5760084579782239</v>
      </c>
      <c r="H7" s="55">
        <f t="shared" si="6"/>
        <v>1.7894219258521675</v>
      </c>
      <c r="I7" s="50">
        <f t="shared" si="7"/>
        <v>1.9212740677570639</v>
      </c>
      <c r="J7" s="50">
        <f t="shared" si="8"/>
        <v>1.8473789113048689</v>
      </c>
      <c r="K7" s="51">
        <f t="shared" si="9"/>
        <v>5.403583315566743</v>
      </c>
      <c r="L7" s="10">
        <v>4</v>
      </c>
      <c r="M7" s="10">
        <v>1.115</v>
      </c>
      <c r="N7" s="107">
        <f t="shared" si="11"/>
        <v>0.76240773125</v>
      </c>
    </row>
    <row r="8" spans="1:14" ht="15.75" thickBot="1">
      <c r="A8" s="48">
        <f t="shared" si="10"/>
        <v>0.8500846203437501</v>
      </c>
      <c r="B8" s="49">
        <f t="shared" si="0"/>
        <v>2.008285063595108</v>
      </c>
      <c r="C8" s="50">
        <f t="shared" si="1"/>
        <v>2.008285063595108</v>
      </c>
      <c r="D8" s="50">
        <f t="shared" si="2"/>
        <v>2.027595496898907</v>
      </c>
      <c r="E8" s="50">
        <f t="shared" si="3"/>
        <v>2.0501243357533396</v>
      </c>
      <c r="F8" s="50">
        <f t="shared" si="4"/>
        <v>1.9864558781212482</v>
      </c>
      <c r="G8" s="50">
        <f t="shared" si="5"/>
        <v>1.7572494306457196</v>
      </c>
      <c r="H8" s="55">
        <f t="shared" si="6"/>
        <v>1.9952054473251668</v>
      </c>
      <c r="I8" s="50">
        <f t="shared" si="7"/>
        <v>2.1422205855491265</v>
      </c>
      <c r="J8" s="50">
        <f t="shared" si="8"/>
        <v>2.059827486104929</v>
      </c>
      <c r="K8" s="51">
        <f t="shared" si="9"/>
        <v>6.024995396856918</v>
      </c>
      <c r="L8" s="10">
        <v>5</v>
      </c>
      <c r="M8" s="10">
        <v>1.115</v>
      </c>
      <c r="N8" s="107">
        <f t="shared" si="11"/>
        <v>0.8500846203437501</v>
      </c>
    </row>
    <row r="9" spans="1:14" ht="15.75" thickBot="1">
      <c r="A9" s="48">
        <f t="shared" si="10"/>
        <v>0.9478443516832814</v>
      </c>
      <c r="B9" s="49">
        <f t="shared" si="0"/>
        <v>2.2392378459085456</v>
      </c>
      <c r="C9" s="50">
        <f t="shared" si="1"/>
        <v>2.2392378459085456</v>
      </c>
      <c r="D9" s="50">
        <f t="shared" si="2"/>
        <v>2.2607689790422816</v>
      </c>
      <c r="E9" s="50">
        <f t="shared" si="3"/>
        <v>2.285888634364974</v>
      </c>
      <c r="F9" s="50">
        <f t="shared" si="4"/>
        <v>2.214898304105192</v>
      </c>
      <c r="G9" s="50">
        <f t="shared" si="5"/>
        <v>1.9593331151699775</v>
      </c>
      <c r="H9" s="55">
        <f t="shared" si="6"/>
        <v>2.224654073767561</v>
      </c>
      <c r="I9" s="50">
        <f t="shared" si="7"/>
        <v>2.388575952887276</v>
      </c>
      <c r="J9" s="50">
        <f t="shared" si="8"/>
        <v>2.296707647006996</v>
      </c>
      <c r="K9" s="51">
        <f t="shared" si="9"/>
        <v>6.717869867495464</v>
      </c>
      <c r="L9" s="10">
        <v>6</v>
      </c>
      <c r="M9" s="10">
        <v>1.115</v>
      </c>
      <c r="N9" s="107">
        <f t="shared" si="11"/>
        <v>0.9478443516832814</v>
      </c>
    </row>
    <row r="10" spans="1:14" ht="15.75" thickBot="1">
      <c r="A10" s="48">
        <f t="shared" si="10"/>
        <v>1.0568464521268588</v>
      </c>
      <c r="B10" s="49">
        <f t="shared" si="0"/>
        <v>2.4967501981880282</v>
      </c>
      <c r="C10" s="50">
        <f t="shared" si="1"/>
        <v>2.4967501981880282</v>
      </c>
      <c r="D10" s="50">
        <f t="shared" si="2"/>
        <v>2.520757411632144</v>
      </c>
      <c r="E10" s="50">
        <f t="shared" si="3"/>
        <v>2.548765827316946</v>
      </c>
      <c r="F10" s="50">
        <f t="shared" si="4"/>
        <v>2.469611609077289</v>
      </c>
      <c r="G10" s="50">
        <f t="shared" si="5"/>
        <v>2.184656423414525</v>
      </c>
      <c r="H10" s="55">
        <f t="shared" si="6"/>
        <v>2.4804892922508306</v>
      </c>
      <c r="I10" s="50">
        <f t="shared" si="7"/>
        <v>2.663262187469313</v>
      </c>
      <c r="J10" s="50">
        <f t="shared" si="8"/>
        <v>2.5608290264128004</v>
      </c>
      <c r="K10" s="51">
        <f t="shared" si="9"/>
        <v>7.490424902257442</v>
      </c>
      <c r="L10" s="10">
        <v>7</v>
      </c>
      <c r="M10" s="10">
        <v>1.115</v>
      </c>
      <c r="N10" s="107">
        <f t="shared" si="11"/>
        <v>1.0568464521268588</v>
      </c>
    </row>
    <row r="11" spans="1:14" ht="15.75" thickBot="1">
      <c r="A11" s="48">
        <f t="shared" si="10"/>
        <v>1.1783837941214474</v>
      </c>
      <c r="B11" s="49">
        <f t="shared" si="0"/>
        <v>2.783876470979651</v>
      </c>
      <c r="C11" s="50">
        <f t="shared" si="1"/>
        <v>2.783876470979651</v>
      </c>
      <c r="D11" s="50">
        <f t="shared" si="2"/>
        <v>2.8106445139698404</v>
      </c>
      <c r="E11" s="50">
        <f t="shared" si="3"/>
        <v>2.841873897458395</v>
      </c>
      <c r="F11" s="50">
        <f t="shared" si="4"/>
        <v>2.7536169441211773</v>
      </c>
      <c r="G11" s="50">
        <f t="shared" si="5"/>
        <v>2.4358919121071954</v>
      </c>
      <c r="H11" s="55">
        <f t="shared" si="6"/>
        <v>2.765745560859676</v>
      </c>
      <c r="I11" s="50">
        <f t="shared" si="7"/>
        <v>2.9695373390282835</v>
      </c>
      <c r="J11" s="50">
        <f t="shared" si="8"/>
        <v>2.855324364450272</v>
      </c>
      <c r="K11" s="51">
        <f t="shared" si="9"/>
        <v>8.351823766017048</v>
      </c>
      <c r="L11" s="10">
        <v>8</v>
      </c>
      <c r="M11" s="10">
        <v>1.115</v>
      </c>
      <c r="N11" s="107">
        <f t="shared" si="11"/>
        <v>1.1783837941214474</v>
      </c>
    </row>
    <row r="12" spans="1:14" ht="15.75" thickBot="1">
      <c r="A12" s="48">
        <f t="shared" si="10"/>
        <v>1.313897930445414</v>
      </c>
      <c r="B12" s="49">
        <f t="shared" si="0"/>
        <v>3.1040222651423113</v>
      </c>
      <c r="C12" s="50">
        <f t="shared" si="1"/>
        <v>3.1040222651423113</v>
      </c>
      <c r="D12" s="50">
        <f t="shared" si="2"/>
        <v>3.1338686330763723</v>
      </c>
      <c r="E12" s="50">
        <f t="shared" si="3"/>
        <v>3.16868939566611</v>
      </c>
      <c r="F12" s="50">
        <f t="shared" si="4"/>
        <v>3.0702828926951127</v>
      </c>
      <c r="G12" s="50">
        <f t="shared" si="5"/>
        <v>2.7160194819995227</v>
      </c>
      <c r="H12" s="55">
        <f t="shared" si="6"/>
        <v>3.083806300358539</v>
      </c>
      <c r="I12" s="50">
        <f t="shared" si="7"/>
        <v>3.3110341330165363</v>
      </c>
      <c r="J12" s="50">
        <f t="shared" si="8"/>
        <v>3.1836866663620533</v>
      </c>
      <c r="K12" s="51">
        <f t="shared" si="9"/>
        <v>9.312283499109007</v>
      </c>
      <c r="L12" s="10">
        <v>9</v>
      </c>
      <c r="M12" s="10">
        <v>1.115</v>
      </c>
      <c r="N12" s="107">
        <f t="shared" si="11"/>
        <v>1.313897930445414</v>
      </c>
    </row>
    <row r="13" spans="1:14" ht="15.75" thickBot="1">
      <c r="A13" s="48">
        <f t="shared" si="10"/>
        <v>1.4649961924466366</v>
      </c>
      <c r="B13" s="49">
        <f t="shared" si="0"/>
        <v>3.4609848256336773</v>
      </c>
      <c r="C13" s="50">
        <f t="shared" si="1"/>
        <v>3.4609848256336773</v>
      </c>
      <c r="D13" s="50">
        <f t="shared" si="2"/>
        <v>3.494263525880155</v>
      </c>
      <c r="E13" s="50">
        <f t="shared" si="3"/>
        <v>3.5330886761677127</v>
      </c>
      <c r="F13" s="50">
        <f t="shared" si="4"/>
        <v>3.4233654253550507</v>
      </c>
      <c r="G13" s="50">
        <f t="shared" si="5"/>
        <v>3.028361722429468</v>
      </c>
      <c r="H13" s="55">
        <f t="shared" si="6"/>
        <v>3.4384440248997707</v>
      </c>
      <c r="I13" s="50">
        <f t="shared" si="7"/>
        <v>3.6918030583134382</v>
      </c>
      <c r="J13" s="50">
        <f t="shared" si="8"/>
        <v>3.54981063299369</v>
      </c>
      <c r="K13" s="51">
        <f t="shared" si="9"/>
        <v>10.383196101506545</v>
      </c>
      <c r="L13" s="10">
        <v>10</v>
      </c>
      <c r="M13" s="10">
        <v>1.115</v>
      </c>
      <c r="N13" s="107">
        <f t="shared" si="11"/>
        <v>1.4649961924466366</v>
      </c>
    </row>
    <row r="14" spans="1:14" ht="15.75" thickBot="1">
      <c r="A14" s="48">
        <f t="shared" si="10"/>
        <v>1.6334707545779998</v>
      </c>
      <c r="B14" s="49">
        <f t="shared" si="0"/>
        <v>3.85899808058155</v>
      </c>
      <c r="C14" s="50">
        <f t="shared" si="1"/>
        <v>3.85899808058155</v>
      </c>
      <c r="D14" s="50">
        <f t="shared" si="2"/>
        <v>3.896103831356373</v>
      </c>
      <c r="E14" s="50">
        <f t="shared" si="3"/>
        <v>3.939393873927</v>
      </c>
      <c r="F14" s="50">
        <f t="shared" si="4"/>
        <v>3.8170524492708817</v>
      </c>
      <c r="G14" s="50">
        <f t="shared" si="5"/>
        <v>3.3766233205088567</v>
      </c>
      <c r="H14" s="55">
        <f t="shared" si="6"/>
        <v>3.8338650877632445</v>
      </c>
      <c r="I14" s="50">
        <f t="shared" si="7"/>
        <v>4.1163604100194835</v>
      </c>
      <c r="J14" s="50">
        <f t="shared" si="8"/>
        <v>3.958038855787964</v>
      </c>
      <c r="K14" s="51">
        <f t="shared" si="9"/>
        <v>11.577263653179797</v>
      </c>
      <c r="L14" s="10">
        <v>11</v>
      </c>
      <c r="M14" s="10">
        <v>1.115</v>
      </c>
      <c r="N14" s="107">
        <f t="shared" si="11"/>
        <v>1.6334707545779998</v>
      </c>
    </row>
    <row r="15" spans="1:14" ht="15.75" thickBot="1">
      <c r="A15" s="48">
        <f t="shared" si="10"/>
        <v>1.8213198913544697</v>
      </c>
      <c r="B15" s="49">
        <f t="shared" si="0"/>
        <v>4.302782859848428</v>
      </c>
      <c r="C15" s="50">
        <f t="shared" si="1"/>
        <v>4.302782859848428</v>
      </c>
      <c r="D15" s="50">
        <f t="shared" si="2"/>
        <v>4.344155771962356</v>
      </c>
      <c r="E15" s="50">
        <f t="shared" si="3"/>
        <v>4.392424169428605</v>
      </c>
      <c r="F15" s="50">
        <f t="shared" si="4"/>
        <v>4.256013480937033</v>
      </c>
      <c r="G15" s="50">
        <f t="shared" si="5"/>
        <v>3.764935002367375</v>
      </c>
      <c r="H15" s="55">
        <f t="shared" si="6"/>
        <v>4.274759572856017</v>
      </c>
      <c r="I15" s="50">
        <f t="shared" si="7"/>
        <v>4.589741857171724</v>
      </c>
      <c r="J15" s="50">
        <f t="shared" si="8"/>
        <v>4.41321332420358</v>
      </c>
      <c r="K15" s="51">
        <f t="shared" si="9"/>
        <v>12.908648973295474</v>
      </c>
      <c r="L15" s="10">
        <v>12</v>
      </c>
      <c r="M15" s="10">
        <v>1.115</v>
      </c>
      <c r="N15" s="107">
        <f t="shared" si="11"/>
        <v>1.8213198913544697</v>
      </c>
    </row>
    <row r="16" spans="1:14" ht="15.75" thickBot="1">
      <c r="A16" s="48">
        <f t="shared" si="10"/>
        <v>2.030771678860234</v>
      </c>
      <c r="B16" s="49">
        <f t="shared" si="0"/>
        <v>4.797602888730998</v>
      </c>
      <c r="C16" s="50">
        <f t="shared" si="1"/>
        <v>4.797602888730998</v>
      </c>
      <c r="D16" s="50">
        <f t="shared" si="2"/>
        <v>4.843733685738027</v>
      </c>
      <c r="E16" s="50">
        <f t="shared" si="3"/>
        <v>4.897552948912895</v>
      </c>
      <c r="F16" s="50">
        <f t="shared" si="4"/>
        <v>4.745455031244792</v>
      </c>
      <c r="G16" s="50">
        <f t="shared" si="5"/>
        <v>4.197902527639624</v>
      </c>
      <c r="H16" s="55">
        <f t="shared" si="6"/>
        <v>4.76635692373446</v>
      </c>
      <c r="I16" s="50">
        <f t="shared" si="7"/>
        <v>5.1175621707464725</v>
      </c>
      <c r="J16" s="50">
        <f t="shared" si="8"/>
        <v>4.920732856486992</v>
      </c>
      <c r="K16" s="51">
        <f t="shared" si="9"/>
        <v>14.393143605224454</v>
      </c>
      <c r="L16" s="10">
        <v>13</v>
      </c>
      <c r="M16" s="10">
        <v>1.115</v>
      </c>
      <c r="N16" s="107">
        <f t="shared" si="11"/>
        <v>2.030771678860234</v>
      </c>
    </row>
    <row r="17" spans="1:14" ht="15.75" thickBot="1">
      <c r="A17" s="48">
        <f t="shared" si="10"/>
        <v>2.264310421929161</v>
      </c>
      <c r="B17" s="49">
        <f t="shared" si="0"/>
        <v>5.349327220935063</v>
      </c>
      <c r="C17" s="50">
        <f t="shared" si="1"/>
        <v>5.349327220935063</v>
      </c>
      <c r="D17" s="50">
        <f t="shared" si="2"/>
        <v>5.4007630595979</v>
      </c>
      <c r="E17" s="50">
        <f t="shared" si="3"/>
        <v>5.460771538037878</v>
      </c>
      <c r="F17" s="50">
        <f t="shared" si="4"/>
        <v>5.2911823598379435</v>
      </c>
      <c r="G17" s="50">
        <f t="shared" si="5"/>
        <v>4.68066131831818</v>
      </c>
      <c r="H17" s="55">
        <f t="shared" si="6"/>
        <v>5.314487969963923</v>
      </c>
      <c r="I17" s="50">
        <f t="shared" si="7"/>
        <v>5.706081820382318</v>
      </c>
      <c r="J17" s="50">
        <f t="shared" si="8"/>
        <v>5.486617134982996</v>
      </c>
      <c r="K17" s="51">
        <f t="shared" si="9"/>
        <v>16.048355119825267</v>
      </c>
      <c r="L17" s="10">
        <v>14</v>
      </c>
      <c r="M17" s="10">
        <v>1.115</v>
      </c>
      <c r="N17" s="107">
        <f t="shared" si="11"/>
        <v>2.264310421929161</v>
      </c>
    </row>
    <row r="18" spans="1:14" ht="15.75" thickBot="1">
      <c r="A18" s="48">
        <f t="shared" si="10"/>
        <v>2.5247061204510146</v>
      </c>
      <c r="B18" s="49">
        <f t="shared" si="0"/>
        <v>5.9644998513425955</v>
      </c>
      <c r="C18" s="50">
        <f t="shared" si="1"/>
        <v>5.9644998513425955</v>
      </c>
      <c r="D18" s="50">
        <f t="shared" si="2"/>
        <v>6.021850811451659</v>
      </c>
      <c r="E18" s="50">
        <f t="shared" si="3"/>
        <v>6.088760264912234</v>
      </c>
      <c r="F18" s="50">
        <f t="shared" si="4"/>
        <v>5.899668331219307</v>
      </c>
      <c r="G18" s="50">
        <f t="shared" si="5"/>
        <v>5.218937369924772</v>
      </c>
      <c r="H18" s="55">
        <f t="shared" si="6"/>
        <v>5.925654086509775</v>
      </c>
      <c r="I18" s="50">
        <f t="shared" si="7"/>
        <v>6.3622812297262845</v>
      </c>
      <c r="J18" s="50">
        <f t="shared" si="8"/>
        <v>6.117578105506041</v>
      </c>
      <c r="K18" s="51">
        <f t="shared" si="9"/>
        <v>17.893915958605174</v>
      </c>
      <c r="L18" s="10">
        <v>15</v>
      </c>
      <c r="M18" s="10">
        <v>1.115</v>
      </c>
      <c r="N18" s="107">
        <f t="shared" si="11"/>
        <v>2.5247061204510146</v>
      </c>
    </row>
    <row r="19" spans="1:14" ht="15.75" thickBot="1">
      <c r="A19" s="48">
        <f t="shared" si="10"/>
        <v>2.8150473243028813</v>
      </c>
      <c r="B19" s="49">
        <f t="shared" si="0"/>
        <v>6.650417334246994</v>
      </c>
      <c r="C19" s="50">
        <f t="shared" si="1"/>
        <v>6.650417334246994</v>
      </c>
      <c r="D19" s="50">
        <f t="shared" si="2"/>
        <v>6.7143636547686</v>
      </c>
      <c r="E19" s="50">
        <f t="shared" si="3"/>
        <v>6.788967695377141</v>
      </c>
      <c r="F19" s="50">
        <f t="shared" si="4"/>
        <v>6.578130189309528</v>
      </c>
      <c r="G19" s="50">
        <f t="shared" si="5"/>
        <v>5.81911516746612</v>
      </c>
      <c r="H19" s="55">
        <f t="shared" si="6"/>
        <v>6.607104306458399</v>
      </c>
      <c r="I19" s="50">
        <f t="shared" si="7"/>
        <v>7.0939435711448064</v>
      </c>
      <c r="J19" s="50">
        <f t="shared" si="8"/>
        <v>6.821099587639236</v>
      </c>
      <c r="K19" s="51">
        <f t="shared" si="9"/>
        <v>19.95171629384477</v>
      </c>
      <c r="L19" s="10">
        <v>16</v>
      </c>
      <c r="M19" s="10">
        <v>1.115</v>
      </c>
      <c r="N19" s="107">
        <f t="shared" si="11"/>
        <v>2.8150473243028813</v>
      </c>
    </row>
    <row r="20" spans="1:14" ht="15.75" thickBot="1">
      <c r="A20" s="48">
        <f t="shared" si="10"/>
        <v>3.1387777665977126</v>
      </c>
      <c r="B20" s="49">
        <f t="shared" si="0"/>
        <v>7.415215327685398</v>
      </c>
      <c r="C20" s="50">
        <f t="shared" si="1"/>
        <v>7.415215327685398</v>
      </c>
      <c r="D20" s="50">
        <f t="shared" si="2"/>
        <v>7.486515475066989</v>
      </c>
      <c r="E20" s="50">
        <f t="shared" si="3"/>
        <v>7.569698980345512</v>
      </c>
      <c r="F20" s="50">
        <f t="shared" si="4"/>
        <v>7.334615161080123</v>
      </c>
      <c r="G20" s="50">
        <f t="shared" si="5"/>
        <v>6.488313411724724</v>
      </c>
      <c r="H20" s="55">
        <f t="shared" si="6"/>
        <v>7.366921301701114</v>
      </c>
      <c r="I20" s="50">
        <f t="shared" si="7"/>
        <v>7.90974708182646</v>
      </c>
      <c r="J20" s="50">
        <f t="shared" si="8"/>
        <v>7.6055260402177485</v>
      </c>
      <c r="K20" s="51">
        <f t="shared" si="9"/>
        <v>22.246163667636917</v>
      </c>
      <c r="L20" s="10">
        <v>17</v>
      </c>
      <c r="M20" s="10">
        <v>1.115</v>
      </c>
      <c r="N20" s="107">
        <f t="shared" si="11"/>
        <v>3.1387777665977126</v>
      </c>
    </row>
    <row r="21" spans="1:14" ht="15.75" thickBot="1">
      <c r="A21" s="48">
        <f t="shared" si="10"/>
        <v>3.4997372097564496</v>
      </c>
      <c r="B21" s="54">
        <f t="shared" si="0"/>
        <v>8.26796509036922</v>
      </c>
      <c r="C21" s="55">
        <f t="shared" si="1"/>
        <v>8.26796509036922</v>
      </c>
      <c r="D21" s="55">
        <f t="shared" si="2"/>
        <v>8.347464754699693</v>
      </c>
      <c r="E21" s="55">
        <f t="shared" si="3"/>
        <v>8.440214363085246</v>
      </c>
      <c r="F21" s="55">
        <f t="shared" si="4"/>
        <v>8.178095904604337</v>
      </c>
      <c r="G21" s="55">
        <f t="shared" si="5"/>
        <v>7.234469454073068</v>
      </c>
      <c r="H21" s="55">
        <f t="shared" si="6"/>
        <v>8.214117251396743</v>
      </c>
      <c r="I21" s="55">
        <f t="shared" si="7"/>
        <v>8.819367996236503</v>
      </c>
      <c r="J21" s="55">
        <f t="shared" si="8"/>
        <v>8.48016153484279</v>
      </c>
      <c r="K21" s="56">
        <f t="shared" si="9"/>
        <v>24.804472489415165</v>
      </c>
      <c r="L21" s="10">
        <v>18</v>
      </c>
      <c r="M21" s="10">
        <v>1.115</v>
      </c>
      <c r="N21" s="107">
        <f t="shared" si="11"/>
        <v>3.4997372097564496</v>
      </c>
    </row>
    <row r="22" spans="1:8" ht="15">
      <c r="A22" s="1"/>
      <c r="B22" s="57" t="s">
        <v>14</v>
      </c>
      <c r="C22" s="1"/>
      <c r="D22" s="1"/>
      <c r="E22" s="1"/>
      <c r="F22" s="1"/>
      <c r="G22" s="1"/>
      <c r="H22" s="1"/>
    </row>
    <row r="23" spans="1:9" ht="15">
      <c r="A23" s="1"/>
      <c r="B23" s="1" t="s">
        <v>2</v>
      </c>
      <c r="C23" s="1"/>
      <c r="D23" s="1" t="s">
        <v>24</v>
      </c>
      <c r="E23" s="1" t="s">
        <v>10</v>
      </c>
      <c r="F23" s="1"/>
      <c r="G23" s="1"/>
      <c r="H23" s="1" t="s">
        <v>24</v>
      </c>
      <c r="I23" s="1" t="s">
        <v>10</v>
      </c>
    </row>
    <row r="24" spans="1:9" ht="15">
      <c r="A24" s="1" t="s">
        <v>0</v>
      </c>
      <c r="B24" s="1">
        <v>2</v>
      </c>
      <c r="C24" s="1" t="s">
        <v>1</v>
      </c>
      <c r="D24" s="10">
        <f>+B24*H24</f>
        <v>0.658</v>
      </c>
      <c r="E24" s="10">
        <f>+B24*I24</f>
        <v>0.66846</v>
      </c>
      <c r="F24" s="10"/>
      <c r="G24" s="10" t="s">
        <v>7</v>
      </c>
      <c r="H24" s="10">
        <v>0.329</v>
      </c>
      <c r="I24" s="10">
        <v>0.33423</v>
      </c>
    </row>
    <row r="25" spans="1:9" ht="15">
      <c r="A25" s="1" t="s">
        <v>67</v>
      </c>
      <c r="C25" s="1" t="s">
        <v>3</v>
      </c>
      <c r="D25" s="10">
        <v>3.14156</v>
      </c>
      <c r="E25" s="10"/>
      <c r="F25" s="10"/>
      <c r="G25" s="10" t="s">
        <v>25</v>
      </c>
      <c r="H25" s="10" t="s">
        <v>2</v>
      </c>
      <c r="I25" s="10" t="s">
        <v>2</v>
      </c>
    </row>
    <row r="26" spans="1:9" ht="15">
      <c r="A26" s="1"/>
      <c r="B26">
        <v>2</v>
      </c>
      <c r="C26" s="1" t="s">
        <v>4</v>
      </c>
      <c r="D26" s="61">
        <f>+D24*D25</f>
        <v>2.0671464800000003</v>
      </c>
      <c r="E26" s="61">
        <f>+E24*D25</f>
        <v>2.1000071976</v>
      </c>
      <c r="F26" s="10"/>
      <c r="G26" s="10"/>
      <c r="H26" s="10"/>
      <c r="I26" s="10" t="s">
        <v>2</v>
      </c>
    </row>
    <row r="28" spans="2:6" ht="12.75">
      <c r="B28" s="8" t="s">
        <v>10</v>
      </c>
      <c r="F28" s="8" t="s">
        <v>65</v>
      </c>
    </row>
    <row r="29" spans="2:7" ht="12.75">
      <c r="B29" s="70" t="s">
        <v>17</v>
      </c>
      <c r="C29">
        <v>2095</v>
      </c>
      <c r="D29" s="10" t="s">
        <v>2</v>
      </c>
      <c r="E29" s="10" t="s">
        <v>2</v>
      </c>
      <c r="F29" s="10" t="s">
        <v>49</v>
      </c>
      <c r="G29">
        <v>1953</v>
      </c>
    </row>
    <row r="30" spans="2:7" ht="12.75">
      <c r="B30" s="70" t="s">
        <v>18</v>
      </c>
      <c r="C30">
        <v>2100</v>
      </c>
      <c r="D30" s="10" t="s">
        <v>2</v>
      </c>
      <c r="E30" s="10" t="s">
        <v>16</v>
      </c>
      <c r="F30" s="10" t="s">
        <v>50</v>
      </c>
      <c r="G30">
        <v>2068</v>
      </c>
    </row>
    <row r="31" spans="2:7" ht="12.75">
      <c r="B31" s="70" t="s">
        <v>19</v>
      </c>
      <c r="C31">
        <v>2105</v>
      </c>
      <c r="D31" s="10" t="s">
        <v>16</v>
      </c>
      <c r="E31" s="10" t="s">
        <v>2</v>
      </c>
      <c r="F31" s="10" t="s">
        <v>51</v>
      </c>
      <c r="G31">
        <v>2010</v>
      </c>
    </row>
    <row r="32" spans="2:7" ht="12.75">
      <c r="B32" s="70" t="s">
        <v>20</v>
      </c>
      <c r="C32">
        <v>2136</v>
      </c>
      <c r="D32" s="10" t="s">
        <v>2</v>
      </c>
      <c r="E32" s="10" t="s">
        <v>2</v>
      </c>
      <c r="F32" s="10" t="s">
        <v>52</v>
      </c>
      <c r="G32">
        <v>2032</v>
      </c>
    </row>
    <row r="33" spans="2:7" ht="12.75">
      <c r="B33" s="70" t="s">
        <v>31</v>
      </c>
      <c r="C33">
        <v>2155</v>
      </c>
      <c r="D33" s="10" t="s">
        <v>2</v>
      </c>
      <c r="E33" s="10" t="s">
        <v>2</v>
      </c>
      <c r="F33" s="10" t="s">
        <v>53</v>
      </c>
      <c r="G33">
        <v>2055</v>
      </c>
    </row>
    <row r="34" spans="2:7" ht="12.75">
      <c r="B34" s="10" t="s">
        <v>2</v>
      </c>
      <c r="D34" s="10" t="s">
        <v>2</v>
      </c>
      <c r="E34" s="10" t="s">
        <v>2</v>
      </c>
      <c r="F34" s="10" t="s">
        <v>54</v>
      </c>
      <c r="G34">
        <v>2068</v>
      </c>
    </row>
    <row r="35" ht="12.75">
      <c r="E35" t="s">
        <v>2</v>
      </c>
    </row>
    <row r="36" ht="12.75">
      <c r="E36" t="s">
        <v>2</v>
      </c>
    </row>
    <row r="37" spans="2:5" ht="12.75">
      <c r="B37" s="10" t="s">
        <v>2</v>
      </c>
      <c r="D37" s="10" t="s">
        <v>2</v>
      </c>
      <c r="E37" s="10" t="s">
        <v>2</v>
      </c>
    </row>
    <row r="38" spans="2:5" ht="12.75">
      <c r="B38" s="10" t="s">
        <v>2</v>
      </c>
      <c r="D38" s="10" t="s">
        <v>2</v>
      </c>
      <c r="E38" s="10" t="s">
        <v>2</v>
      </c>
    </row>
    <row r="39" ht="12.75">
      <c r="E39" t="s">
        <v>2</v>
      </c>
    </row>
    <row r="40" spans="2:5" ht="12.75">
      <c r="B40" t="s">
        <v>15</v>
      </c>
      <c r="D40">
        <v>2.305</v>
      </c>
      <c r="E40" s="59">
        <f>+D40/2*$D$119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Duenner</dc:creator>
  <cp:keywords/>
  <dc:description/>
  <cp:lastModifiedBy>Fabio</cp:lastModifiedBy>
  <cp:lastPrinted>2011-10-27T16:46:29Z</cp:lastPrinted>
  <dcterms:created xsi:type="dcterms:W3CDTF">2002-09-14T01:01:40Z</dcterms:created>
  <dcterms:modified xsi:type="dcterms:W3CDTF">2011-12-06T23:59:51Z</dcterms:modified>
  <cp:category/>
  <cp:version/>
  <cp:contentType/>
  <cp:contentStatus/>
</cp:coreProperties>
</file>